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65506" windowWidth="15480" windowHeight="11640" activeTab="2"/>
  </bookViews>
  <sheets>
    <sheet name="Results" sheetId="1" r:id="rId1"/>
    <sheet name="Goal Scorers" sheetId="2" r:id="rId2"/>
    <sheet name="Goal Scorers Chart" sheetId="3" r:id="rId3"/>
    <sheet name="Performance" sheetId="4" r:id="rId4"/>
    <sheet name="Links" sheetId="5" r:id="rId5"/>
  </sheets>
  <definedNames/>
  <calcPr fullCalcOnLoad="1"/>
</workbook>
</file>

<file path=xl/sharedStrings.xml><?xml version="1.0" encoding="utf-8"?>
<sst xmlns="http://schemas.openxmlformats.org/spreadsheetml/2006/main" count="234" uniqueCount="175">
  <si>
    <t xml:space="preserve">AUGUST </t>
  </si>
  <si>
    <t xml:space="preserve">Sat 12  Huddersfield Town   A </t>
  </si>
  <si>
    <t xml:space="preserve">Sat 19  Barnsley    H </t>
  </si>
  <si>
    <t xml:space="preserve">Sat 26  Wimbledon    A </t>
  </si>
  <si>
    <t xml:space="preserve">Mon 28 Sheffield United   H </t>
  </si>
  <si>
    <t xml:space="preserve">SEPTEMBER </t>
  </si>
  <si>
    <t xml:space="preserve">Sat 2  Sheffield Wednesday  H </t>
  </si>
  <si>
    <t xml:space="preserve">Sat 9  Portsmouth    A </t>
  </si>
  <si>
    <t xml:space="preserve">Tue 12 Blackburn Rovers   A (19:45pm) </t>
  </si>
  <si>
    <t xml:space="preserve">Sat 16  Crewe Alexandra   H </t>
  </si>
  <si>
    <t xml:space="preserve">Tue 19 Worthington Cup 2 (1) * </t>
  </si>
  <si>
    <t xml:space="preserve">Sat 23  Stockport County   A </t>
  </si>
  <si>
    <t xml:space="preserve">Tue 26 Worthington Cup 2 (2) * </t>
  </si>
  <si>
    <t xml:space="preserve">OCTOBER </t>
  </si>
  <si>
    <t xml:space="preserve">Sun 1  Birmingham City   H (13:00pm) </t>
  </si>
  <si>
    <t xml:space="preserve">Sun 8  Norwich City    A </t>
  </si>
  <si>
    <t xml:space="preserve">Sat 14  Queen¹s Park Rangers  H </t>
  </si>
  <si>
    <t xml:space="preserve">Tue 17 Gillingham    H (19:45) </t>
  </si>
  <si>
    <t xml:space="preserve">Sat 21  Nottingham Forest   A </t>
  </si>
  <si>
    <t xml:space="preserve">Tue 24 Bolton Wanderers   H (20:00pm) </t>
  </si>
  <si>
    <t xml:space="preserve">Sat 28  Wolverhampton Wanderers A </t>
  </si>
  <si>
    <t xml:space="preserve">Tue 31 Worthington Cup 3* </t>
  </si>
  <si>
    <t xml:space="preserve">NOVEMBER </t>
  </si>
  <si>
    <t xml:space="preserve">Sat 4  Grimsby Town   H </t>
  </si>
  <si>
    <t xml:space="preserve">Sat 11  Tranmere Rovers   A </t>
  </si>
  <si>
    <t xml:space="preserve">Sat 18  Preston North End   H </t>
  </si>
  <si>
    <t xml:space="preserve">Sat 25  Burnley    H </t>
  </si>
  <si>
    <t xml:space="preserve">Tue 28 Worthington Cup 4 * </t>
  </si>
  <si>
    <t xml:space="preserve">DECEMBER </t>
  </si>
  <si>
    <t xml:space="preserve">Sat 2  Bolton Wanderers   A </t>
  </si>
  <si>
    <t xml:space="preserve">Sat 9  Crystal Palace   A </t>
  </si>
  <si>
    <t xml:space="preserve">Tue 12 Worthington Cup 5 * </t>
  </si>
  <si>
    <t xml:space="preserve">Sat 16  West Bromwich Albion  H </t>
  </si>
  <si>
    <t xml:space="preserve">Sat 23  Huddersfield Town   H </t>
  </si>
  <si>
    <t xml:space="preserve">Tue 26 Fulham    A (12:00 noon) </t>
  </si>
  <si>
    <t xml:space="preserve">Sat 30  Barnsley    A </t>
  </si>
  <si>
    <t xml:space="preserve">Tue 2  Wimbledon    H (19:45pm) </t>
  </si>
  <si>
    <t xml:space="preserve">Sat 6  FA Cup 3 </t>
  </si>
  <si>
    <t xml:space="preserve">Tue 9 Worthington Cup semi-final (1) * </t>
  </si>
  <si>
    <t xml:space="preserve">Sat 13  Sheffield United   A </t>
  </si>
  <si>
    <t xml:space="preserve">Sat 20  Fulham    H </t>
  </si>
  <si>
    <t xml:space="preserve">Tue 23 Worthington Cup semi-final (2) * </t>
  </si>
  <si>
    <t xml:space="preserve">Sat 27  FA Cup 4 </t>
  </si>
  <si>
    <t xml:space="preserve">  </t>
  </si>
  <si>
    <t xml:space="preserve">FEBRUARY </t>
  </si>
  <si>
    <t xml:space="preserve">Sat 3  Sheffield Wednesday  A </t>
  </si>
  <si>
    <t xml:space="preserve">Sat 10  Portsmouth    H </t>
  </si>
  <si>
    <t xml:space="preserve">Sat 17  Crewe Alexandra (FA5)  A </t>
  </si>
  <si>
    <t xml:space="preserve">Tue 20 Blackburn Rovers   H (19:45pm) </t>
  </si>
  <si>
    <t xml:space="preserve">Sat 24  Stockport County   H </t>
  </si>
  <si>
    <t xml:space="preserve">Sun 25 Worthington Cup Final </t>
  </si>
  <si>
    <t xml:space="preserve">MARCH </t>
  </si>
  <si>
    <t xml:space="preserve">Sat 3  Birmingham City   A </t>
  </si>
  <si>
    <t xml:space="preserve">Wed 7  Queens Park Rangers  A (20:00pm) </t>
  </si>
  <si>
    <t xml:space="preserve">Sat 10  Norwich City (FA6)   H </t>
  </si>
  <si>
    <t xml:space="preserve">Sat 17  Gillingham    A </t>
  </si>
  <si>
    <t xml:space="preserve">Sat 24  Nottingham Forest   H </t>
  </si>
  <si>
    <t xml:space="preserve">Sat 31  West Bromwich Albion  A </t>
  </si>
  <si>
    <t xml:space="preserve">APRIL </t>
  </si>
  <si>
    <t xml:space="preserve">Sat 7  Crystal Palace (FA s/f)  H </t>
  </si>
  <si>
    <t xml:space="preserve">Sat 14  Grimsby Town   A </t>
  </si>
  <si>
    <t xml:space="preserve">Tue 17 Wolverhampton Wanderers H (19:45pm) </t>
  </si>
  <si>
    <t xml:space="preserve">Sat 21  Preston North End   A </t>
  </si>
  <si>
    <t xml:space="preserve">Sat 28  Tranmere Rovers   H </t>
  </si>
  <si>
    <t xml:space="preserve">MAY </t>
  </si>
  <si>
    <t xml:space="preserve">Sun 6  Burnley    A (13:30pm) </t>
  </si>
  <si>
    <t xml:space="preserve">Sat 12  FA Cup Final </t>
  </si>
  <si>
    <t>JANUARY</t>
  </si>
  <si>
    <t>SCORE</t>
  </si>
  <si>
    <t>POINTS</t>
  </si>
  <si>
    <t>Watford SCORE</t>
  </si>
  <si>
    <t>Opp SCORE</t>
  </si>
  <si>
    <t xml:space="preserve">Tue 5  Cheltenham FC Round 1 Leg  2 </t>
  </si>
  <si>
    <t>Tue 22 Cheltenham FC Round 1 Leg  1</t>
  </si>
  <si>
    <t>Date</t>
  </si>
  <si>
    <t>Points Gained</t>
  </si>
  <si>
    <t>Cumulative Points for Season</t>
  </si>
  <si>
    <t>Points So Far</t>
  </si>
  <si>
    <t>nb If the team score 0 please overwrite with a new 0</t>
  </si>
  <si>
    <t xml:space="preserve">Worthington Cup 3* </t>
  </si>
  <si>
    <t xml:space="preserve">Worthington Cup 4 * </t>
  </si>
  <si>
    <t xml:space="preserve">Worthington Cup 5 * </t>
  </si>
  <si>
    <t xml:space="preserve">FA Cup 3 </t>
  </si>
  <si>
    <t xml:space="preserve">FA Cup 4 </t>
  </si>
  <si>
    <t xml:space="preserve">Blackburn Rovers   </t>
  </si>
  <si>
    <t xml:space="preserve">Worthington Cup Final </t>
  </si>
  <si>
    <t>Mooney</t>
  </si>
  <si>
    <t>Cox</t>
  </si>
  <si>
    <t>Bakalli</t>
  </si>
  <si>
    <t>Brooker</t>
  </si>
  <si>
    <t>Bonnot</t>
  </si>
  <si>
    <t>Easton</t>
  </si>
  <si>
    <t>Foley</t>
  </si>
  <si>
    <t>Gibbs</t>
  </si>
  <si>
    <t>Gudmundsson</t>
  </si>
  <si>
    <t>Helguson</t>
  </si>
  <si>
    <t>Hyde</t>
  </si>
  <si>
    <t>Johnson</t>
  </si>
  <si>
    <t>Kennedy</t>
  </si>
  <si>
    <t>Neilsen</t>
  </si>
  <si>
    <t>Miller</t>
  </si>
  <si>
    <t>Noel-Williams</t>
  </si>
  <si>
    <t>Ngonge</t>
  </si>
  <si>
    <t>Page</t>
  </si>
  <si>
    <t>Palmer</t>
  </si>
  <si>
    <t>Perpetuini</t>
  </si>
  <si>
    <t>Robinson</t>
  </si>
  <si>
    <t>Smart</t>
  </si>
  <si>
    <t>Smith</t>
  </si>
  <si>
    <t>Ward</t>
  </si>
  <si>
    <t>Wooter</t>
  </si>
  <si>
    <t>Wright</t>
  </si>
  <si>
    <t xml:space="preserve">FA Cup Final </t>
  </si>
  <si>
    <t>Total League</t>
  </si>
  <si>
    <t>Total Cup</t>
  </si>
  <si>
    <t>Official Club Site</t>
  </si>
  <si>
    <t>BBC</t>
  </si>
  <si>
    <t>BSaD</t>
  </si>
  <si>
    <t>Site</t>
  </si>
  <si>
    <t>Description</t>
  </si>
  <si>
    <t>Fantasy Football</t>
  </si>
  <si>
    <t>Football 365</t>
  </si>
  <si>
    <r>
      <t xml:space="preserve">The </t>
    </r>
    <r>
      <rPr>
        <i/>
        <sz val="8"/>
        <rFont val="Arial"/>
        <family val="2"/>
      </rPr>
      <t>officia</t>
    </r>
    <r>
      <rPr>
        <sz val="8"/>
        <rFont val="Arial"/>
        <family val="2"/>
      </rPr>
      <t>l un-official fan site: match reviews, player profiles and downloads</t>
    </r>
  </si>
  <si>
    <t>The club site: check for breaking news, ticket info and contacts</t>
  </si>
  <si>
    <t>Auntie's unbiased take on Watford FC</t>
  </si>
  <si>
    <t>The Can You Kick it version</t>
  </si>
  <si>
    <t>Overall Total</t>
  </si>
  <si>
    <t>The best site for all round news, gossip and fun features</t>
  </si>
  <si>
    <t xml:space="preserve">Huddersfield Town </t>
  </si>
  <si>
    <t xml:space="preserve">Barnsley   </t>
  </si>
  <si>
    <t xml:space="preserve">Cheltenham FC </t>
  </si>
  <si>
    <t xml:space="preserve">Wimbledon   </t>
  </si>
  <si>
    <t xml:space="preserve">Sheffield United   </t>
  </si>
  <si>
    <t xml:space="preserve">Sheffield Wednesday  </t>
  </si>
  <si>
    <t xml:space="preserve">Portsmouth     </t>
  </si>
  <si>
    <t xml:space="preserve">Blackburn Rovers    </t>
  </si>
  <si>
    <t xml:space="preserve">Crewe Alexandra  </t>
  </si>
  <si>
    <t xml:space="preserve"> Stockport County    </t>
  </si>
  <si>
    <t xml:space="preserve">Birmingham City    </t>
  </si>
  <si>
    <t xml:space="preserve">Norwich City     </t>
  </si>
  <si>
    <t xml:space="preserve">Queen¹s Park Rangers   </t>
  </si>
  <si>
    <t xml:space="preserve">Gillingham     </t>
  </si>
  <si>
    <t xml:space="preserve">Nottingham Forest   </t>
  </si>
  <si>
    <t xml:space="preserve">Bolton Wanderers   </t>
  </si>
  <si>
    <t xml:space="preserve">Wolverhampton W  </t>
  </si>
  <si>
    <t xml:space="preserve">Grimsby Town </t>
  </si>
  <si>
    <t xml:space="preserve">Tranmere Rovers  </t>
  </si>
  <si>
    <t xml:space="preserve">Preston North End  </t>
  </si>
  <si>
    <t xml:space="preserve">Burnley    </t>
  </si>
  <si>
    <t xml:space="preserve">Bolton Wanderers  </t>
  </si>
  <si>
    <t xml:space="preserve">Crystal Palace  </t>
  </si>
  <si>
    <t xml:space="preserve">WBA  </t>
  </si>
  <si>
    <t xml:space="preserve">Huddersfield Town    </t>
  </si>
  <si>
    <t xml:space="preserve">Fulham    </t>
  </si>
  <si>
    <t xml:space="preserve">Wimbledon    </t>
  </si>
  <si>
    <t xml:space="preserve">Sheffield United  </t>
  </si>
  <si>
    <t xml:space="preserve">Fulham   </t>
  </si>
  <si>
    <t xml:space="preserve">Portsmouth    </t>
  </si>
  <si>
    <t xml:space="preserve">Crewe Alexandra (FA5)   </t>
  </si>
  <si>
    <t xml:space="preserve">Stockport County  </t>
  </si>
  <si>
    <t xml:space="preserve">Birmingham City   </t>
  </si>
  <si>
    <t xml:space="preserve">Queens Park Rangers   </t>
  </si>
  <si>
    <t xml:space="preserve">Norwich City (FA6)   </t>
  </si>
  <si>
    <t xml:space="preserve">Gillingham    </t>
  </si>
  <si>
    <t xml:space="preserve">WBA   </t>
  </si>
  <si>
    <t xml:space="preserve">Crystal Palace (FA s/f)   </t>
  </si>
  <si>
    <t xml:space="preserve">Grimsby Town    </t>
  </si>
  <si>
    <t xml:space="preserve">Preston North End   </t>
  </si>
  <si>
    <t xml:space="preserve">Tranmere Rovers   </t>
  </si>
  <si>
    <t>Worthington Cup s/f (1)</t>
  </si>
  <si>
    <t>Worthington Cup s/f (2)</t>
  </si>
  <si>
    <t>Worthington Cup 2 (1)</t>
  </si>
  <si>
    <t>Worthington Cup 2 (2)</t>
  </si>
  <si>
    <t xml:space="preserve">Total Points </t>
  </si>
  <si>
    <t>Nielsen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</si>
</sst>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.25"/>
      <name val="Arial"/>
      <family val="2"/>
    </font>
    <font>
      <sz val="9"/>
      <name val="Arial"/>
      <family val="0"/>
    </font>
    <font>
      <b/>
      <u val="single"/>
      <sz val="9"/>
      <color indexed="10"/>
      <name val="Arial"/>
      <family val="2"/>
    </font>
    <font>
      <b/>
      <sz val="6"/>
      <color indexed="10"/>
      <name val="Arial"/>
      <family val="2"/>
    </font>
    <font>
      <b/>
      <sz val="6"/>
      <color indexed="57"/>
      <name val="Arial"/>
      <family val="2"/>
    </font>
    <font>
      <b/>
      <sz val="6"/>
      <color indexed="32"/>
      <name val="Arial"/>
      <family val="2"/>
    </font>
    <font>
      <u val="single"/>
      <sz val="10"/>
      <color indexed="12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3"/>
      <name val="Arial"/>
      <family val="2"/>
    </font>
    <font>
      <b/>
      <sz val="6"/>
      <color indexed="12"/>
      <name val="Arial"/>
      <family val="2"/>
    </font>
    <font>
      <b/>
      <sz val="6"/>
      <color indexed="9"/>
      <name val="Arial"/>
      <family val="2"/>
    </font>
    <font>
      <sz val="6"/>
      <color indexed="10"/>
      <name val="Arial"/>
      <family val="2"/>
    </font>
    <font>
      <sz val="8"/>
      <color indexed="10"/>
      <name val="Arial"/>
      <family val="2"/>
    </font>
    <font>
      <sz val="6"/>
      <color indexed="17"/>
      <name val="Arial"/>
      <family val="2"/>
    </font>
    <font>
      <i/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2" borderId="0" xfId="0" applyNumberFormat="1" applyFont="1" applyFill="1" applyBorder="1" applyAlignment="1">
      <alignment/>
    </xf>
    <xf numFmtId="17" fontId="2" fillId="2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3" borderId="0" xfId="0" applyFont="1" applyFill="1" applyBorder="1" applyAlignment="1">
      <alignment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1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8" fillId="4" borderId="0" xfId="19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6" fillId="3" borderId="19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3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16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5" borderId="0" xfId="0" applyFont="1" applyFill="1" applyBorder="1" applyAlignment="1">
      <alignment/>
    </xf>
    <xf numFmtId="16" fontId="23" fillId="5" borderId="20" xfId="0" applyNumberFormat="1" applyFont="1" applyFill="1" applyBorder="1" applyAlignment="1">
      <alignment/>
    </xf>
    <xf numFmtId="16" fontId="7" fillId="6" borderId="20" xfId="0" applyNumberFormat="1" applyFont="1" applyFill="1" applyBorder="1" applyAlignment="1">
      <alignment/>
    </xf>
    <xf numFmtId="16" fontId="7" fillId="6" borderId="20" xfId="0" applyNumberFormat="1" applyFont="1" applyFill="1" applyBorder="1" applyAlignment="1">
      <alignment horizontal="center"/>
    </xf>
    <xf numFmtId="16" fontId="23" fillId="5" borderId="20" xfId="0" applyNumberFormat="1" applyFont="1" applyFill="1" applyBorder="1" applyAlignment="1">
      <alignment horizontal="center"/>
    </xf>
    <xf numFmtId="16" fontId="7" fillId="6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4" fillId="3" borderId="19" xfId="0" applyFont="1" applyFill="1" applyBorder="1" applyAlignment="1">
      <alignment horizontal="center"/>
    </xf>
    <xf numFmtId="0" fontId="25" fillId="3" borderId="0" xfId="0" applyFont="1" applyFill="1" applyAlignment="1">
      <alignment/>
    </xf>
    <xf numFmtId="0" fontId="26" fillId="3" borderId="19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Goals Scored 00/01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175"/>
          <c:w val="0.9747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'Goal Scorers'!$A$63</c:f>
              <c:strCache>
                <c:ptCount val="1"/>
                <c:pt idx="0">
                  <c:v>Total League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'Goal Scorers'!$B$67:$AA$67</c:f>
              <c:strCache>
                <c:ptCount val="26"/>
                <c:pt idx="0">
                  <c:v>Bakalli</c:v>
                </c:pt>
                <c:pt idx="1">
                  <c:v>Brooker</c:v>
                </c:pt>
                <c:pt idx="2">
                  <c:v>Bonnot</c:v>
                </c:pt>
                <c:pt idx="3">
                  <c:v>Cox</c:v>
                </c:pt>
                <c:pt idx="4">
                  <c:v>Easton</c:v>
                </c:pt>
                <c:pt idx="5">
                  <c:v>Foley</c:v>
                </c:pt>
                <c:pt idx="6">
                  <c:v>Gibbs</c:v>
                </c:pt>
                <c:pt idx="7">
                  <c:v>Gudmundsson</c:v>
                </c:pt>
                <c:pt idx="8">
                  <c:v>Helguson</c:v>
                </c:pt>
                <c:pt idx="9">
                  <c:v>Hyde</c:v>
                </c:pt>
                <c:pt idx="10">
                  <c:v>Johnson</c:v>
                </c:pt>
                <c:pt idx="11">
                  <c:v>Kennedy</c:v>
                </c:pt>
                <c:pt idx="12">
                  <c:v>Miller</c:v>
                </c:pt>
                <c:pt idx="13">
                  <c:v>Mooney</c:v>
                </c:pt>
                <c:pt idx="14">
                  <c:v>Neilsen</c:v>
                </c:pt>
                <c:pt idx="15">
                  <c:v>Noel-Williams</c:v>
                </c:pt>
                <c:pt idx="16">
                  <c:v>Ngonge</c:v>
                </c:pt>
                <c:pt idx="17">
                  <c:v>Page</c:v>
                </c:pt>
                <c:pt idx="18">
                  <c:v>Palmer</c:v>
                </c:pt>
                <c:pt idx="19">
                  <c:v>Perpetuini</c:v>
                </c:pt>
                <c:pt idx="20">
                  <c:v>Robinson</c:v>
                </c:pt>
                <c:pt idx="21">
                  <c:v>Smart</c:v>
                </c:pt>
                <c:pt idx="22">
                  <c:v>Smith</c:v>
                </c:pt>
                <c:pt idx="23">
                  <c:v>Ward</c:v>
                </c:pt>
                <c:pt idx="24">
                  <c:v>Wooter</c:v>
                </c:pt>
                <c:pt idx="25">
                  <c:v>Wright</c:v>
                </c:pt>
              </c:strCache>
            </c:strRef>
          </c:cat>
          <c:val>
            <c:numRef>
              <c:f>'Goal Scorers'!$B$63:$AA$63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'Goal Scorers'!$A$64</c:f>
              <c:strCache>
                <c:ptCount val="1"/>
                <c:pt idx="0">
                  <c:v>Total Cup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'Goal Scorers'!$B$64:$AA$64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'Goal Scorers'!$A$66</c:f>
              <c:strCache>
                <c:ptCount val="1"/>
                <c:pt idx="0">
                  <c:v>Overall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'Goal Scorers'!$B$66:$AA$66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20631010"/>
        <c:axId val="51461363"/>
      </c:barChart>
      <c:catAx>
        <c:axId val="20631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Player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61363"/>
        <c:crossesAt val="0"/>
        <c:auto val="1"/>
        <c:lblOffset val="100"/>
        <c:noMultiLvlLbl val="0"/>
      </c:catAx>
      <c:valAx>
        <c:axId val="5146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No. of Goals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0631010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375"/>
          <c:y val="0.9535"/>
        </c:manualLayout>
      </c:layout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solidFill>
          <a:srgbClr val="FFFF00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25"/>
          <c:y val="0.12675"/>
          <c:w val="0.956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Performance!$A$10</c:f>
              <c:strCache>
                <c:ptCount val="1"/>
                <c:pt idx="0">
                  <c:v>Points So Far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Performance!$B$9:$AU$9</c:f>
              <c:strCache/>
            </c:strRef>
          </c:cat>
          <c:val>
            <c:numRef>
              <c:f>Performance!$B$10:$AU$10</c:f>
              <c:numCache/>
            </c:numRef>
          </c:val>
          <c:smooth val="1"/>
        </c:ser>
        <c:marker val="1"/>
        <c:axId val="60499084"/>
        <c:axId val="7620845"/>
      </c:lineChart>
      <c:date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7620845"/>
        <c:crosses val="autoZero"/>
        <c:auto val="0"/>
        <c:noMultiLvlLbl val="0"/>
      </c:dateAx>
      <c:valAx>
        <c:axId val="7620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9084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38100</xdr:rowOff>
    </xdr:from>
    <xdr:to>
      <xdr:col>1</xdr:col>
      <xdr:colOff>1143000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1009650" cy="11239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11</xdr:col>
      <xdr:colOff>342900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19050" y="1647825"/>
        <a:ext cx="52863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7</xdr:row>
      <xdr:rowOff>9525</xdr:rowOff>
    </xdr:from>
    <xdr:to>
      <xdr:col>2</xdr:col>
      <xdr:colOff>238125</xdr:colOff>
      <xdr:row>18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23950"/>
          <a:ext cx="1562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play.co.uk/watford/bsad.html" TargetMode="External" /><Relationship Id="rId2" Type="http://schemas.openxmlformats.org/officeDocument/2006/relationships/hyperlink" Target="http://www.watfordfc.com/news.html" TargetMode="External" /><Relationship Id="rId3" Type="http://schemas.openxmlformats.org/officeDocument/2006/relationships/hyperlink" Target="http://news.bbc.co.uk/sport/hi/english/football/teams/w/watford/default.stm" TargetMode="External" /><Relationship Id="rId4" Type="http://schemas.openxmlformats.org/officeDocument/2006/relationships/hyperlink" Target="http://www.football365.com/homeground/watford/" TargetMode="External" /><Relationship Id="rId5" Type="http://schemas.openxmlformats.org/officeDocument/2006/relationships/hyperlink" Target="http://cyki.ismgames.com/" TargetMode="External" /><Relationship Id="rId6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2.00390625" style="3" customWidth="1"/>
    <col min="2" max="2" width="31.421875" style="3" bestFit="1" customWidth="1"/>
    <col min="3" max="3" width="12.00390625" style="3" bestFit="1" customWidth="1"/>
    <col min="4" max="4" width="9.28125" style="3" bestFit="1" customWidth="1"/>
    <col min="5" max="5" width="9.28125" style="11" customWidth="1"/>
    <col min="6" max="6" width="38.140625" style="3" customWidth="1"/>
    <col min="7" max="7" width="12.00390625" style="5" bestFit="1" customWidth="1"/>
    <col min="8" max="8" width="9.28125" style="5" bestFit="1" customWidth="1"/>
    <col min="9" max="9" width="7.7109375" style="5" bestFit="1" customWidth="1"/>
    <col min="10" max="10" width="3.140625" style="3" customWidth="1"/>
    <col min="11" max="11" width="25.28125" style="3" customWidth="1"/>
    <col min="12" max="12" width="5.28125" style="3" customWidth="1"/>
    <col min="13" max="16384" width="9.140625" style="3" customWidth="1"/>
  </cols>
  <sheetData>
    <row r="1" ht="12" thickBot="1"/>
    <row r="2" spans="1:12" ht="11.25">
      <c r="A2" s="15"/>
      <c r="B2" s="1"/>
      <c r="C2" s="1"/>
      <c r="D2" s="1"/>
      <c r="E2" s="2"/>
      <c r="F2" s="1"/>
      <c r="G2" s="2"/>
      <c r="H2" s="2"/>
      <c r="I2" s="2"/>
      <c r="J2" s="16"/>
      <c r="K2" s="4"/>
      <c r="L2" s="4"/>
    </row>
    <row r="3" spans="1:12" ht="11.25">
      <c r="A3" s="17"/>
      <c r="B3" s="4"/>
      <c r="C3" s="4"/>
      <c r="D3" s="4"/>
      <c r="E3" s="5"/>
      <c r="F3" s="4"/>
      <c r="J3" s="18"/>
      <c r="K3" s="4"/>
      <c r="L3" s="4"/>
    </row>
    <row r="4" spans="1:12" ht="11.25">
      <c r="A4" s="17"/>
      <c r="B4" s="4"/>
      <c r="C4" s="4"/>
      <c r="D4" s="4"/>
      <c r="E4" s="5"/>
      <c r="F4" s="4"/>
      <c r="J4" s="18"/>
      <c r="K4" s="4"/>
      <c r="L4" s="4"/>
    </row>
    <row r="5" spans="1:12" ht="11.25">
      <c r="A5" s="17"/>
      <c r="B5" s="4"/>
      <c r="C5" s="4"/>
      <c r="D5" s="4"/>
      <c r="E5" s="5"/>
      <c r="F5" s="4"/>
      <c r="J5" s="18"/>
      <c r="K5" s="4"/>
      <c r="L5" s="4"/>
    </row>
    <row r="6" spans="1:12" ht="11.25">
      <c r="A6" s="17"/>
      <c r="B6" s="4"/>
      <c r="C6" s="4"/>
      <c r="D6" s="4"/>
      <c r="E6" s="5"/>
      <c r="F6" s="4"/>
      <c r="J6" s="18"/>
      <c r="K6" s="4"/>
      <c r="L6" s="4"/>
    </row>
    <row r="7" spans="1:12" ht="11.25">
      <c r="A7" s="17"/>
      <c r="B7" s="4"/>
      <c r="C7" s="4"/>
      <c r="D7" s="4"/>
      <c r="E7" s="5"/>
      <c r="F7" s="4"/>
      <c r="G7" s="52" t="s">
        <v>173</v>
      </c>
      <c r="H7" s="66">
        <f>SUM(E11,E12,E14,E15,E20,E22:E24,E26,E30:E36,E40:E43,E47:E48,E50:E53,I11,I14:I15,I20:I24,I30:I35,I40:I44,I47)</f>
        <v>6</v>
      </c>
      <c r="J7" s="18"/>
      <c r="K7" s="4"/>
      <c r="L7" s="4"/>
    </row>
    <row r="8" spans="1:12" ht="11.25">
      <c r="A8" s="17"/>
      <c r="B8" s="4"/>
      <c r="C8" s="4"/>
      <c r="D8" s="4"/>
      <c r="E8" s="5"/>
      <c r="F8" s="4"/>
      <c r="J8" s="18"/>
      <c r="K8" s="4"/>
      <c r="L8" s="4"/>
    </row>
    <row r="9" spans="1:12" ht="11.25">
      <c r="A9" s="17"/>
      <c r="B9" s="4"/>
      <c r="C9" s="4"/>
      <c r="D9" s="4"/>
      <c r="E9" s="5"/>
      <c r="F9" s="4"/>
      <c r="J9" s="18"/>
      <c r="K9" s="4"/>
      <c r="L9" s="4"/>
    </row>
    <row r="10" spans="1:12" ht="11.25">
      <c r="A10" s="17"/>
      <c r="B10" s="6" t="s">
        <v>0</v>
      </c>
      <c r="C10" s="7" t="s">
        <v>70</v>
      </c>
      <c r="D10" s="7" t="s">
        <v>71</v>
      </c>
      <c r="E10" s="7" t="s">
        <v>69</v>
      </c>
      <c r="F10" s="12" t="s">
        <v>67</v>
      </c>
      <c r="G10" s="13" t="s">
        <v>70</v>
      </c>
      <c r="H10" s="13" t="s">
        <v>71</v>
      </c>
      <c r="I10" s="13" t="s">
        <v>69</v>
      </c>
      <c r="J10" s="18"/>
      <c r="K10" s="4"/>
      <c r="L10" s="4"/>
    </row>
    <row r="11" spans="1:12" ht="11.25">
      <c r="A11" s="17"/>
      <c r="B11" s="4" t="s">
        <v>1</v>
      </c>
      <c r="C11" s="5">
        <v>2</v>
      </c>
      <c r="D11" s="14">
        <v>1</v>
      </c>
      <c r="E11" s="5">
        <f>IF(C11&gt;D11,3,0)+IF(C11=D11,1)</f>
        <v>3</v>
      </c>
      <c r="F11" s="8" t="s">
        <v>36</v>
      </c>
      <c r="G11" s="5">
        <v>0</v>
      </c>
      <c r="H11" s="14">
        <v>0.1111111111</v>
      </c>
      <c r="I11" s="5">
        <f aca="true" t="shared" si="0" ref="I11:I17">IF(G11&gt;H11,3,0)+IF(G11=H11,1)</f>
        <v>0</v>
      </c>
      <c r="J11" s="18"/>
      <c r="K11" s="4"/>
      <c r="L11" s="4"/>
    </row>
    <row r="12" spans="1:12" ht="11.25">
      <c r="A12" s="17"/>
      <c r="B12" s="8" t="s">
        <v>2</v>
      </c>
      <c r="C12" s="5">
        <v>1</v>
      </c>
      <c r="D12" s="14">
        <v>0</v>
      </c>
      <c r="E12" s="5">
        <v>3</v>
      </c>
      <c r="F12" s="21" t="s">
        <v>37</v>
      </c>
      <c r="G12" s="5">
        <v>0</v>
      </c>
      <c r="H12" s="14">
        <v>0.1111111111</v>
      </c>
      <c r="I12" s="5">
        <f t="shared" si="0"/>
        <v>0</v>
      </c>
      <c r="J12" s="18"/>
      <c r="K12" s="4"/>
      <c r="L12" s="4"/>
    </row>
    <row r="13" spans="1:12" ht="11.25">
      <c r="A13" s="17"/>
      <c r="B13" s="21" t="s">
        <v>73</v>
      </c>
      <c r="C13" s="5">
        <v>0</v>
      </c>
      <c r="D13" s="14">
        <v>0.1111111111</v>
      </c>
      <c r="E13" s="5">
        <f>IF(C13&gt;D13,3,0)+IF(C13=D13,1)</f>
        <v>0</v>
      </c>
      <c r="F13" s="21" t="s">
        <v>38</v>
      </c>
      <c r="G13" s="5">
        <v>0</v>
      </c>
      <c r="H13" s="14">
        <v>0.1111111111</v>
      </c>
      <c r="I13" s="5">
        <f t="shared" si="0"/>
        <v>0</v>
      </c>
      <c r="J13" s="18"/>
      <c r="K13" s="4"/>
      <c r="L13" s="4"/>
    </row>
    <row r="14" spans="1:12" ht="11.25">
      <c r="A14" s="17"/>
      <c r="B14" s="4" t="s">
        <v>3</v>
      </c>
      <c r="C14" s="5">
        <v>0</v>
      </c>
      <c r="D14" s="14">
        <v>0.1111111111</v>
      </c>
      <c r="E14" s="5">
        <f>IF(C14&gt;D14,3,0)+IF(C14=D14,1)</f>
        <v>0</v>
      </c>
      <c r="F14" s="4" t="s">
        <v>39</v>
      </c>
      <c r="G14" s="5">
        <v>0</v>
      </c>
      <c r="H14" s="14">
        <v>0.1111111111</v>
      </c>
      <c r="I14" s="5">
        <f t="shared" si="0"/>
        <v>0</v>
      </c>
      <c r="J14" s="18"/>
      <c r="K14" s="4"/>
      <c r="L14" s="4"/>
    </row>
    <row r="15" spans="1:12" ht="11.25">
      <c r="A15" s="17"/>
      <c r="B15" s="8" t="s">
        <v>4</v>
      </c>
      <c r="C15" s="5">
        <v>0</v>
      </c>
      <c r="D15" s="14">
        <v>0.1111111111</v>
      </c>
      <c r="E15" s="5">
        <f>IF(C15&gt;D15,3,0)+IF(C15=D15,1)</f>
        <v>0</v>
      </c>
      <c r="F15" s="8" t="s">
        <v>40</v>
      </c>
      <c r="G15" s="5">
        <v>0</v>
      </c>
      <c r="H15" s="14">
        <v>0.1111111111</v>
      </c>
      <c r="I15" s="5">
        <f t="shared" si="0"/>
        <v>0</v>
      </c>
      <c r="J15" s="18"/>
      <c r="K15" s="4"/>
      <c r="L15" s="4"/>
    </row>
    <row r="16" spans="1:12" ht="11.25">
      <c r="A16" s="17"/>
      <c r="B16" s="4"/>
      <c r="C16" s="5"/>
      <c r="D16" s="5"/>
      <c r="E16" s="5"/>
      <c r="F16" s="21" t="s">
        <v>41</v>
      </c>
      <c r="G16" s="5">
        <v>0</v>
      </c>
      <c r="H16" s="14">
        <v>0.1111111111</v>
      </c>
      <c r="I16" s="5">
        <f t="shared" si="0"/>
        <v>0</v>
      </c>
      <c r="J16" s="18"/>
      <c r="K16" s="4"/>
      <c r="L16" s="4"/>
    </row>
    <row r="17" spans="1:12" ht="11.25">
      <c r="A17" s="17"/>
      <c r="B17" s="4"/>
      <c r="C17" s="5"/>
      <c r="D17" s="5"/>
      <c r="E17" s="5"/>
      <c r="F17" s="21" t="s">
        <v>42</v>
      </c>
      <c r="G17" s="5">
        <v>0</v>
      </c>
      <c r="H17" s="14">
        <v>0.1111111111</v>
      </c>
      <c r="I17" s="5">
        <f t="shared" si="0"/>
        <v>0</v>
      </c>
      <c r="J17" s="18"/>
      <c r="K17" s="4"/>
      <c r="L17" s="4"/>
    </row>
    <row r="18" spans="1:12" ht="11.25">
      <c r="A18" s="17"/>
      <c r="B18" s="4"/>
      <c r="C18" s="5"/>
      <c r="D18" s="5"/>
      <c r="E18" s="5"/>
      <c r="F18" s="4"/>
      <c r="J18" s="18"/>
      <c r="K18" s="4"/>
      <c r="L18" s="4"/>
    </row>
    <row r="19" spans="1:12" ht="11.25">
      <c r="A19" s="17"/>
      <c r="B19" s="6" t="s">
        <v>5</v>
      </c>
      <c r="C19" s="7" t="s">
        <v>68</v>
      </c>
      <c r="D19" s="7" t="s">
        <v>68</v>
      </c>
      <c r="E19" s="7" t="s">
        <v>69</v>
      </c>
      <c r="F19" s="6" t="s">
        <v>44</v>
      </c>
      <c r="G19" s="7" t="s">
        <v>68</v>
      </c>
      <c r="H19" s="7" t="s">
        <v>68</v>
      </c>
      <c r="I19" s="7" t="s">
        <v>69</v>
      </c>
      <c r="J19" s="18"/>
      <c r="K19" s="4"/>
      <c r="L19" s="4"/>
    </row>
    <row r="20" spans="1:12" ht="11.25">
      <c r="A20" s="17"/>
      <c r="B20" s="8" t="s">
        <v>6</v>
      </c>
      <c r="C20" s="5">
        <v>0</v>
      </c>
      <c r="D20" s="14">
        <v>0.1111111111</v>
      </c>
      <c r="E20" s="5">
        <f aca="true" t="shared" si="1" ref="E20:E27">IF(C20&gt;D20,3,0)+IF(C20=D20,1)</f>
        <v>0</v>
      </c>
      <c r="F20" s="4" t="s">
        <v>45</v>
      </c>
      <c r="G20" s="5">
        <v>0</v>
      </c>
      <c r="H20" s="14">
        <v>0.1111111111</v>
      </c>
      <c r="I20" s="5">
        <f aca="true" t="shared" si="2" ref="I20:I25">IF(G20&gt;H20,3,0)+IF(G20=H20,1)</f>
        <v>0</v>
      </c>
      <c r="J20" s="18"/>
      <c r="K20" s="4"/>
      <c r="L20" s="4"/>
    </row>
    <row r="21" spans="1:12" ht="11.25">
      <c r="A21" s="17"/>
      <c r="B21" s="21" t="s">
        <v>72</v>
      </c>
      <c r="C21" s="5">
        <v>0</v>
      </c>
      <c r="D21" s="14">
        <v>0.1111111111</v>
      </c>
      <c r="E21" s="5">
        <f t="shared" si="1"/>
        <v>0</v>
      </c>
      <c r="F21" s="8" t="s">
        <v>46</v>
      </c>
      <c r="G21" s="5">
        <v>0</v>
      </c>
      <c r="H21" s="14">
        <v>0.1111111111</v>
      </c>
      <c r="I21" s="5">
        <f t="shared" si="2"/>
        <v>0</v>
      </c>
      <c r="J21" s="18"/>
      <c r="K21" s="4"/>
      <c r="L21" s="4"/>
    </row>
    <row r="22" spans="1:12" ht="11.25">
      <c r="A22" s="17"/>
      <c r="B22" s="4" t="s">
        <v>7</v>
      </c>
      <c r="C22" s="5">
        <v>0</v>
      </c>
      <c r="D22" s="14">
        <v>0.1111111111</v>
      </c>
      <c r="E22" s="5">
        <f t="shared" si="1"/>
        <v>0</v>
      </c>
      <c r="F22" s="4" t="s">
        <v>47</v>
      </c>
      <c r="G22" s="5">
        <v>0</v>
      </c>
      <c r="H22" s="14">
        <v>0.1111111111</v>
      </c>
      <c r="I22" s="5">
        <f t="shared" si="2"/>
        <v>0</v>
      </c>
      <c r="J22" s="18"/>
      <c r="K22" s="4"/>
      <c r="L22" s="4"/>
    </row>
    <row r="23" spans="1:12" ht="11.25">
      <c r="A23" s="17"/>
      <c r="B23" s="4" t="s">
        <v>8</v>
      </c>
      <c r="C23" s="5">
        <v>0</v>
      </c>
      <c r="D23" s="14">
        <v>0.1111111111</v>
      </c>
      <c r="E23" s="5">
        <f t="shared" si="1"/>
        <v>0</v>
      </c>
      <c r="F23" s="8" t="s">
        <v>48</v>
      </c>
      <c r="G23" s="5">
        <v>0</v>
      </c>
      <c r="H23" s="14">
        <v>0.1111111111</v>
      </c>
      <c r="I23" s="5">
        <f t="shared" si="2"/>
        <v>0</v>
      </c>
      <c r="J23" s="18"/>
      <c r="K23" s="4"/>
      <c r="L23" s="4"/>
    </row>
    <row r="24" spans="1:12" ht="11.25">
      <c r="A24" s="17"/>
      <c r="B24" s="8" t="s">
        <v>9</v>
      </c>
      <c r="C24" s="5">
        <v>0</v>
      </c>
      <c r="D24" s="14">
        <v>0.1111111111</v>
      </c>
      <c r="E24" s="5">
        <f t="shared" si="1"/>
        <v>0</v>
      </c>
      <c r="F24" s="8" t="s">
        <v>49</v>
      </c>
      <c r="G24" s="5">
        <v>0</v>
      </c>
      <c r="H24" s="14">
        <v>0.1111111111</v>
      </c>
      <c r="I24" s="5">
        <f t="shared" si="2"/>
        <v>0</v>
      </c>
      <c r="J24" s="18"/>
      <c r="K24" s="4"/>
      <c r="L24" s="4"/>
    </row>
    <row r="25" spans="1:12" ht="11.25">
      <c r="A25" s="17"/>
      <c r="B25" s="21" t="s">
        <v>10</v>
      </c>
      <c r="C25" s="5">
        <v>0</v>
      </c>
      <c r="D25" s="14">
        <v>0.1111111111</v>
      </c>
      <c r="E25" s="5">
        <f t="shared" si="1"/>
        <v>0</v>
      </c>
      <c r="F25" s="21" t="s">
        <v>50</v>
      </c>
      <c r="G25" s="5">
        <v>0</v>
      </c>
      <c r="H25" s="14">
        <v>0.1111111111</v>
      </c>
      <c r="I25" s="5">
        <f t="shared" si="2"/>
        <v>0</v>
      </c>
      <c r="J25" s="18"/>
      <c r="K25" s="4"/>
      <c r="L25" s="4"/>
    </row>
    <row r="26" spans="1:12" ht="11.25">
      <c r="A26" s="17"/>
      <c r="B26" s="4" t="s">
        <v>11</v>
      </c>
      <c r="C26" s="5">
        <v>0</v>
      </c>
      <c r="D26" s="14">
        <v>0.1111111111</v>
      </c>
      <c r="E26" s="5">
        <f t="shared" si="1"/>
        <v>0</v>
      </c>
      <c r="F26" s="4"/>
      <c r="J26" s="18"/>
      <c r="K26" s="4"/>
      <c r="L26" s="4"/>
    </row>
    <row r="27" spans="1:12" ht="11.25">
      <c r="A27" s="17"/>
      <c r="B27" s="21" t="s">
        <v>12</v>
      </c>
      <c r="C27" s="5">
        <v>0</v>
      </c>
      <c r="D27" s="14">
        <v>0.1111111111</v>
      </c>
      <c r="E27" s="5">
        <f t="shared" si="1"/>
        <v>0</v>
      </c>
      <c r="F27" s="4"/>
      <c r="J27" s="18"/>
      <c r="K27" s="4"/>
      <c r="L27" s="4"/>
    </row>
    <row r="28" spans="1:12" ht="11.25">
      <c r="A28" s="17"/>
      <c r="B28" s="4"/>
      <c r="C28" s="5"/>
      <c r="D28" s="5"/>
      <c r="E28" s="5"/>
      <c r="F28" s="4"/>
      <c r="J28" s="18"/>
      <c r="K28" s="4"/>
      <c r="L28" s="4"/>
    </row>
    <row r="29" spans="1:12" ht="11.25">
      <c r="A29" s="17"/>
      <c r="B29" s="6" t="s">
        <v>13</v>
      </c>
      <c r="C29" s="7" t="s">
        <v>68</v>
      </c>
      <c r="D29" s="7" t="s">
        <v>68</v>
      </c>
      <c r="E29" s="7" t="s">
        <v>69</v>
      </c>
      <c r="F29" s="6" t="s">
        <v>51</v>
      </c>
      <c r="G29" s="7" t="s">
        <v>68</v>
      </c>
      <c r="H29" s="7" t="s">
        <v>68</v>
      </c>
      <c r="I29" s="7" t="s">
        <v>69</v>
      </c>
      <c r="J29" s="18"/>
      <c r="K29" s="4"/>
      <c r="L29" s="4"/>
    </row>
    <row r="30" spans="1:12" ht="11.25">
      <c r="A30" s="17"/>
      <c r="B30" s="8" t="s">
        <v>14</v>
      </c>
      <c r="C30" s="5">
        <v>0</v>
      </c>
      <c r="D30" s="14">
        <v>0.1111111111</v>
      </c>
      <c r="E30" s="5">
        <f aca="true" t="shared" si="3" ref="E30:E37">IF(C30&gt;D30,3,0)+IF(C30=D30,1)</f>
        <v>0</v>
      </c>
      <c r="F30" s="4" t="s">
        <v>52</v>
      </c>
      <c r="G30" s="5">
        <v>0</v>
      </c>
      <c r="H30" s="14">
        <v>0.1111111111</v>
      </c>
      <c r="I30" s="5">
        <f aca="true" t="shared" si="4" ref="I30:I35">IF(G30&gt;H30,3,0)+IF(G30=H30,1)</f>
        <v>0</v>
      </c>
      <c r="J30" s="18"/>
      <c r="K30" s="4"/>
      <c r="L30" s="4"/>
    </row>
    <row r="31" spans="1:12" ht="11.25">
      <c r="A31" s="17"/>
      <c r="B31" s="4" t="s">
        <v>15</v>
      </c>
      <c r="C31" s="5">
        <v>0</v>
      </c>
      <c r="D31" s="14">
        <v>0.1111111111</v>
      </c>
      <c r="E31" s="5">
        <f t="shared" si="3"/>
        <v>0</v>
      </c>
      <c r="F31" s="4" t="s">
        <v>53</v>
      </c>
      <c r="G31" s="5">
        <v>0</v>
      </c>
      <c r="H31" s="14">
        <v>0.1111111111</v>
      </c>
      <c r="I31" s="5">
        <f t="shared" si="4"/>
        <v>0</v>
      </c>
      <c r="J31" s="18"/>
      <c r="K31" s="4"/>
      <c r="L31" s="4"/>
    </row>
    <row r="32" spans="1:12" ht="11.25">
      <c r="A32" s="17"/>
      <c r="B32" s="8" t="s">
        <v>16</v>
      </c>
      <c r="C32" s="5">
        <v>0</v>
      </c>
      <c r="D32" s="14">
        <v>0.1111111111</v>
      </c>
      <c r="E32" s="5">
        <f t="shared" si="3"/>
        <v>0</v>
      </c>
      <c r="F32" s="8" t="s">
        <v>54</v>
      </c>
      <c r="G32" s="5">
        <v>0</v>
      </c>
      <c r="H32" s="14">
        <v>0.1111111111</v>
      </c>
      <c r="I32" s="5">
        <f t="shared" si="4"/>
        <v>0</v>
      </c>
      <c r="J32" s="18"/>
      <c r="K32" s="4"/>
      <c r="L32" s="4"/>
    </row>
    <row r="33" spans="1:12" ht="11.25">
      <c r="A33" s="17"/>
      <c r="B33" s="8" t="s">
        <v>17</v>
      </c>
      <c r="C33" s="5">
        <v>0</v>
      </c>
      <c r="D33" s="14">
        <v>0.1111111111</v>
      </c>
      <c r="E33" s="5">
        <f t="shared" si="3"/>
        <v>0</v>
      </c>
      <c r="F33" s="4" t="s">
        <v>55</v>
      </c>
      <c r="G33" s="5">
        <v>0</v>
      </c>
      <c r="H33" s="14">
        <v>0.1111111111</v>
      </c>
      <c r="I33" s="5">
        <f t="shared" si="4"/>
        <v>0</v>
      </c>
      <c r="J33" s="18"/>
      <c r="K33" s="4"/>
      <c r="L33" s="4"/>
    </row>
    <row r="34" spans="1:12" ht="11.25">
      <c r="A34" s="17"/>
      <c r="B34" s="4" t="s">
        <v>18</v>
      </c>
      <c r="C34" s="5">
        <v>0</v>
      </c>
      <c r="D34" s="14">
        <v>0.1111111111</v>
      </c>
      <c r="E34" s="5">
        <f t="shared" si="3"/>
        <v>0</v>
      </c>
      <c r="F34" s="8" t="s">
        <v>56</v>
      </c>
      <c r="G34" s="5">
        <v>0</v>
      </c>
      <c r="H34" s="14">
        <v>0.1111111111</v>
      </c>
      <c r="I34" s="5">
        <f t="shared" si="4"/>
        <v>0</v>
      </c>
      <c r="J34" s="18"/>
      <c r="K34" s="4"/>
      <c r="L34" s="4"/>
    </row>
    <row r="35" spans="1:12" ht="11.25">
      <c r="A35" s="17"/>
      <c r="B35" s="8" t="s">
        <v>19</v>
      </c>
      <c r="C35" s="5">
        <v>0</v>
      </c>
      <c r="D35" s="14">
        <v>0.1111111111</v>
      </c>
      <c r="E35" s="5">
        <f t="shared" si="3"/>
        <v>0</v>
      </c>
      <c r="F35" s="4" t="s">
        <v>57</v>
      </c>
      <c r="G35" s="5">
        <v>0</v>
      </c>
      <c r="H35" s="14">
        <v>0.1111111111</v>
      </c>
      <c r="I35" s="5">
        <f t="shared" si="4"/>
        <v>0</v>
      </c>
      <c r="J35" s="18"/>
      <c r="K35" s="4"/>
      <c r="L35" s="4"/>
    </row>
    <row r="36" spans="1:12" ht="11.25">
      <c r="A36" s="17"/>
      <c r="B36" s="4" t="s">
        <v>20</v>
      </c>
      <c r="C36" s="5">
        <v>0</v>
      </c>
      <c r="D36" s="14">
        <v>0.1111111111</v>
      </c>
      <c r="E36" s="5">
        <f t="shared" si="3"/>
        <v>0</v>
      </c>
      <c r="F36" s="4"/>
      <c r="J36" s="18"/>
      <c r="K36" s="4"/>
      <c r="L36" s="4"/>
    </row>
    <row r="37" spans="1:12" ht="11.25">
      <c r="A37" s="17"/>
      <c r="B37" s="21" t="s">
        <v>21</v>
      </c>
      <c r="C37" s="5">
        <v>0</v>
      </c>
      <c r="D37" s="14">
        <v>0.1111111111</v>
      </c>
      <c r="E37" s="5">
        <f t="shared" si="3"/>
        <v>0</v>
      </c>
      <c r="F37" s="4"/>
      <c r="J37" s="18"/>
      <c r="K37" s="4"/>
      <c r="L37" s="4"/>
    </row>
    <row r="38" spans="1:12" ht="11.25">
      <c r="A38" s="17"/>
      <c r="B38" s="4"/>
      <c r="C38" s="5"/>
      <c r="D38" s="5"/>
      <c r="E38" s="5"/>
      <c r="F38" s="4"/>
      <c r="J38" s="18"/>
      <c r="K38" s="4"/>
      <c r="L38" s="4"/>
    </row>
    <row r="39" spans="1:12" ht="11.25">
      <c r="A39" s="17"/>
      <c r="B39" s="6" t="s">
        <v>22</v>
      </c>
      <c r="C39" s="7" t="s">
        <v>68</v>
      </c>
      <c r="D39" s="7" t="s">
        <v>68</v>
      </c>
      <c r="E39" s="7" t="s">
        <v>69</v>
      </c>
      <c r="F39" s="6" t="s">
        <v>58</v>
      </c>
      <c r="G39" s="7" t="s">
        <v>68</v>
      </c>
      <c r="H39" s="7" t="s">
        <v>68</v>
      </c>
      <c r="I39" s="7" t="s">
        <v>69</v>
      </c>
      <c r="J39" s="18"/>
      <c r="K39" s="4"/>
      <c r="L39" s="4"/>
    </row>
    <row r="40" spans="1:12" ht="11.25">
      <c r="A40" s="17"/>
      <c r="B40" s="8" t="s">
        <v>23</v>
      </c>
      <c r="C40" s="5">
        <v>0</v>
      </c>
      <c r="D40" s="14">
        <v>0.1111111111</v>
      </c>
      <c r="E40" s="5">
        <f>IF(C40&gt;D40,3,0)+IF(C40=D40,1)</f>
        <v>0</v>
      </c>
      <c r="F40" s="8" t="s">
        <v>59</v>
      </c>
      <c r="G40" s="5">
        <v>0</v>
      </c>
      <c r="H40" s="14">
        <v>0.1111111111</v>
      </c>
      <c r="I40" s="5">
        <f>IF(G40&gt;H40,3,0)+IF(G40=H40,1)</f>
        <v>0</v>
      </c>
      <c r="J40" s="18"/>
      <c r="K40" s="4"/>
      <c r="L40" s="4"/>
    </row>
    <row r="41" spans="1:12" ht="11.25">
      <c r="A41" s="17"/>
      <c r="B41" s="4" t="s">
        <v>24</v>
      </c>
      <c r="C41" s="5">
        <v>0</v>
      </c>
      <c r="D41" s="14">
        <v>0.1111111111</v>
      </c>
      <c r="E41" s="5">
        <f>IF(C41&gt;D41,3,0)+IF(C41=D41,1)</f>
        <v>0</v>
      </c>
      <c r="F41" s="4" t="s">
        <v>60</v>
      </c>
      <c r="G41" s="5">
        <v>0</v>
      </c>
      <c r="H41" s="14">
        <v>0.1111111111</v>
      </c>
      <c r="I41" s="5">
        <f>IF(G41&gt;H41,3,0)+IF(G41=H41,1)</f>
        <v>0</v>
      </c>
      <c r="J41" s="18"/>
      <c r="K41" s="4"/>
      <c r="L41" s="4"/>
    </row>
    <row r="42" spans="1:12" ht="11.25">
      <c r="A42" s="17"/>
      <c r="B42" s="8" t="s">
        <v>25</v>
      </c>
      <c r="C42" s="5">
        <v>0</v>
      </c>
      <c r="D42" s="14">
        <v>0.1111111111</v>
      </c>
      <c r="E42" s="5">
        <f>IF(C42&gt;D42,3,0)+IF(C42=D42,1)</f>
        <v>0</v>
      </c>
      <c r="F42" s="8" t="s">
        <v>61</v>
      </c>
      <c r="G42" s="5">
        <v>0</v>
      </c>
      <c r="H42" s="14">
        <v>0.1111111111</v>
      </c>
      <c r="I42" s="5">
        <f>IF(G42&gt;H42,3,0)+IF(G42=H42,1)</f>
        <v>0</v>
      </c>
      <c r="J42" s="18"/>
      <c r="K42" s="4"/>
      <c r="L42" s="4"/>
    </row>
    <row r="43" spans="1:12" ht="11.25">
      <c r="A43" s="17"/>
      <c r="B43" s="8" t="s">
        <v>26</v>
      </c>
      <c r="C43" s="5">
        <v>0</v>
      </c>
      <c r="D43" s="14">
        <v>0.1111111111</v>
      </c>
      <c r="E43" s="5">
        <f>IF(C43&gt;D43,3,0)+IF(C43=D43,1)</f>
        <v>0</v>
      </c>
      <c r="F43" s="4" t="s">
        <v>62</v>
      </c>
      <c r="G43" s="5">
        <v>0</v>
      </c>
      <c r="H43" s="14">
        <v>0.1111111111</v>
      </c>
      <c r="I43" s="5">
        <f>IF(G43&gt;H43,3,0)+IF(G43=H43,1)</f>
        <v>0</v>
      </c>
      <c r="J43" s="18"/>
      <c r="K43" s="4"/>
      <c r="L43" s="4"/>
    </row>
    <row r="44" spans="1:12" ht="11.25">
      <c r="A44" s="17"/>
      <c r="B44" s="21" t="s">
        <v>27</v>
      </c>
      <c r="C44" s="5">
        <v>0</v>
      </c>
      <c r="D44" s="14">
        <v>0.1111111111</v>
      </c>
      <c r="E44" s="5">
        <f>IF(C44&gt;D44,3,0)+IF(C44=D44,1)</f>
        <v>0</v>
      </c>
      <c r="F44" s="8" t="s">
        <v>63</v>
      </c>
      <c r="G44" s="5">
        <v>0</v>
      </c>
      <c r="H44" s="14">
        <v>0.1111111111</v>
      </c>
      <c r="I44" s="5">
        <f>IF(G44&gt;H44,3,0)+IF(G44=H44,1)</f>
        <v>0</v>
      </c>
      <c r="J44" s="18"/>
      <c r="K44" s="4"/>
      <c r="L44" s="4"/>
    </row>
    <row r="45" spans="1:12" ht="11.25">
      <c r="A45" s="17"/>
      <c r="B45" s="4"/>
      <c r="C45" s="5"/>
      <c r="D45" s="5"/>
      <c r="E45" s="5"/>
      <c r="F45" s="4"/>
      <c r="J45" s="18"/>
      <c r="K45" s="4"/>
      <c r="L45" s="4"/>
    </row>
    <row r="46" spans="1:12" ht="11.25">
      <c r="A46" s="17"/>
      <c r="B46" s="6" t="s">
        <v>28</v>
      </c>
      <c r="C46" s="7" t="s">
        <v>68</v>
      </c>
      <c r="D46" s="7" t="s">
        <v>68</v>
      </c>
      <c r="E46" s="7" t="s">
        <v>69</v>
      </c>
      <c r="F46" s="6" t="s">
        <v>64</v>
      </c>
      <c r="G46" s="7" t="s">
        <v>68</v>
      </c>
      <c r="H46" s="7" t="s">
        <v>68</v>
      </c>
      <c r="I46" s="7" t="s">
        <v>69</v>
      </c>
      <c r="J46" s="18"/>
      <c r="K46" s="4"/>
      <c r="L46" s="4"/>
    </row>
    <row r="47" spans="1:12" ht="11.25">
      <c r="A47" s="17"/>
      <c r="B47" s="4" t="s">
        <v>29</v>
      </c>
      <c r="C47" s="5">
        <v>0</v>
      </c>
      <c r="D47" s="14">
        <v>0.1111111111</v>
      </c>
      <c r="E47" s="5">
        <f aca="true" t="shared" si="5" ref="E47:E53">IF(C47&gt;D47,3,0)+IF(C47=D47,1)</f>
        <v>0</v>
      </c>
      <c r="F47" s="4" t="s">
        <v>65</v>
      </c>
      <c r="G47" s="5">
        <v>0</v>
      </c>
      <c r="H47" s="14">
        <v>0.1111111111</v>
      </c>
      <c r="I47" s="5">
        <f>IF(G47&gt;H47,3,0)+IF(G47=H47,1)</f>
        <v>0</v>
      </c>
      <c r="J47" s="18"/>
      <c r="K47" s="4"/>
      <c r="L47" s="4"/>
    </row>
    <row r="48" spans="1:12" ht="11.25">
      <c r="A48" s="17"/>
      <c r="B48" s="4" t="s">
        <v>30</v>
      </c>
      <c r="C48" s="5">
        <v>0</v>
      </c>
      <c r="D48" s="14">
        <v>0.1111111111</v>
      </c>
      <c r="E48" s="5">
        <f t="shared" si="5"/>
        <v>0</v>
      </c>
      <c r="F48" s="21" t="s">
        <v>66</v>
      </c>
      <c r="G48" s="5">
        <v>0</v>
      </c>
      <c r="H48" s="14">
        <v>0.1111111111</v>
      </c>
      <c r="I48" s="5">
        <f>IF(G48&gt;H48,3,0)+IF(G48=H48,1)</f>
        <v>0</v>
      </c>
      <c r="J48" s="18"/>
      <c r="K48" s="4"/>
      <c r="L48" s="4"/>
    </row>
    <row r="49" spans="1:12" ht="11.25">
      <c r="A49" s="17"/>
      <c r="B49" s="21" t="s">
        <v>31</v>
      </c>
      <c r="C49" s="5">
        <v>0</v>
      </c>
      <c r="D49" s="14">
        <v>0.1111111111</v>
      </c>
      <c r="E49" s="5">
        <f t="shared" si="5"/>
        <v>0</v>
      </c>
      <c r="F49" s="4"/>
      <c r="J49" s="18"/>
      <c r="K49" s="4"/>
      <c r="L49" s="4"/>
    </row>
    <row r="50" spans="1:12" ht="11.25">
      <c r="A50" s="17"/>
      <c r="B50" s="8" t="s">
        <v>32</v>
      </c>
      <c r="C50" s="5">
        <v>0</v>
      </c>
      <c r="D50" s="14">
        <v>0.1111111111</v>
      </c>
      <c r="E50" s="5">
        <f t="shared" si="5"/>
        <v>0</v>
      </c>
      <c r="F50" s="4"/>
      <c r="J50" s="18"/>
      <c r="K50" s="4"/>
      <c r="L50" s="4"/>
    </row>
    <row r="51" spans="1:12" ht="11.25">
      <c r="A51" s="17"/>
      <c r="B51" s="8" t="s">
        <v>33</v>
      </c>
      <c r="C51" s="5">
        <v>0</v>
      </c>
      <c r="D51" s="14">
        <v>0.1111111111</v>
      </c>
      <c r="E51" s="5">
        <f t="shared" si="5"/>
        <v>0</v>
      </c>
      <c r="F51" s="4"/>
      <c r="J51" s="18"/>
      <c r="K51" s="4"/>
      <c r="L51" s="4"/>
    </row>
    <row r="52" spans="1:12" ht="11.25">
      <c r="A52" s="17"/>
      <c r="B52" s="4" t="s">
        <v>34</v>
      </c>
      <c r="C52" s="5">
        <v>0</v>
      </c>
      <c r="D52" s="14">
        <v>0.1111111111</v>
      </c>
      <c r="E52" s="5">
        <f t="shared" si="5"/>
        <v>0</v>
      </c>
      <c r="F52" s="4"/>
      <c r="J52" s="18"/>
      <c r="K52" s="4"/>
      <c r="L52" s="4"/>
    </row>
    <row r="53" spans="1:12" ht="11.25">
      <c r="A53" s="17"/>
      <c r="B53" s="4" t="s">
        <v>35</v>
      </c>
      <c r="C53" s="5">
        <v>0</v>
      </c>
      <c r="D53" s="14">
        <v>0.1111111111</v>
      </c>
      <c r="E53" s="5">
        <f t="shared" si="5"/>
        <v>0</v>
      </c>
      <c r="F53" s="4"/>
      <c r="J53" s="18"/>
      <c r="K53" s="4"/>
      <c r="L53" s="4"/>
    </row>
    <row r="54" spans="1:12" ht="12" thickBot="1">
      <c r="A54" s="19"/>
      <c r="B54" s="9"/>
      <c r="C54" s="9"/>
      <c r="D54" s="9"/>
      <c r="E54" s="10"/>
      <c r="F54" s="9" t="s">
        <v>78</v>
      </c>
      <c r="G54" s="10"/>
      <c r="H54" s="10"/>
      <c r="I54" s="10"/>
      <c r="J54" s="20"/>
      <c r="K54" s="4"/>
      <c r="L54" s="4"/>
    </row>
    <row r="55" spans="11:12" ht="11.25">
      <c r="K55" s="4"/>
      <c r="L55" s="4"/>
    </row>
    <row r="56" spans="11:12" ht="11.25">
      <c r="K56" s="4"/>
      <c r="L56" s="4"/>
    </row>
    <row r="57" spans="11:12" ht="11.25">
      <c r="K57" s="4"/>
      <c r="L57" s="4"/>
    </row>
    <row r="58" spans="11:12" ht="11.25">
      <c r="K58" s="4"/>
      <c r="L58" s="4"/>
    </row>
    <row r="59" spans="11:12" ht="11.25">
      <c r="K59" s="4"/>
      <c r="L59" s="4"/>
    </row>
    <row r="60" spans="11:12" ht="11.25">
      <c r="K60" s="4"/>
      <c r="L60" s="4"/>
    </row>
    <row r="62" ht="11.25">
      <c r="B62" s="3" t="s">
        <v>43</v>
      </c>
    </row>
  </sheetData>
  <conditionalFormatting sqref="I47:I48 E20:E27 E30:E37 E40:E44 E47:E53 I11:I17 I20:I25 I30:I35 I40:I44 E11:E15">
    <cfRule type="cellIs" priority="1" dxfId="0" operator="between" stopIfTrue="1">
      <formula>$E$11</formula>
      <formula>3</formula>
    </cfRule>
    <cfRule type="expression" priority="2" dxfId="0" stopIfTrue="1">
      <formula>$D$11&gt;$C$11</formula>
    </cfRule>
    <cfRule type="expression" priority="3" dxfId="0" stopIfTrue="1">
      <formula>$C$11=$D$11</formula>
    </cfRule>
  </conditionalFormatting>
  <printOptions/>
  <pageMargins left="0.75" right="0.75" top="1" bottom="1" header="0.5" footer="0.5"/>
  <pageSetup horizontalDpi="409" verticalDpi="409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7"/>
  <sheetViews>
    <sheetView workbookViewId="0" topLeftCell="A1">
      <pane ySplit="705" topLeftCell="BM1" activePane="bottomLeft" state="split"/>
      <selection pane="topLeft" activeCell="B68" sqref="B1:AA16384"/>
      <selection pane="bottomLeft" activeCell="P3" sqref="P3"/>
    </sheetView>
  </sheetViews>
  <sheetFormatPr defaultColWidth="9.140625" defaultRowHeight="12.75"/>
  <cols>
    <col min="1" max="1" width="17.00390625" style="42" customWidth="1"/>
    <col min="2" max="2" width="5.57421875" style="25" customWidth="1"/>
    <col min="3" max="3" width="5.00390625" style="25" customWidth="1"/>
    <col min="4" max="4" width="4.57421875" style="25" customWidth="1"/>
    <col min="5" max="5" width="2.8515625" style="25" customWidth="1"/>
    <col min="6" max="6" width="4.421875" style="25" customWidth="1"/>
    <col min="7" max="7" width="3.7109375" style="25" customWidth="1"/>
    <col min="8" max="8" width="3.8515625" style="25" customWidth="1"/>
    <col min="9" max="9" width="7.7109375" style="25" customWidth="1"/>
    <col min="10" max="10" width="5.421875" style="25" customWidth="1"/>
    <col min="11" max="11" width="3.28125" style="25" customWidth="1"/>
    <col min="12" max="13" width="5.00390625" style="25" customWidth="1"/>
    <col min="14" max="14" width="3.7109375" style="25" customWidth="1"/>
    <col min="15" max="15" width="5.00390625" style="25" customWidth="1"/>
    <col min="16" max="16" width="4.421875" style="25" customWidth="1"/>
    <col min="17" max="17" width="7.7109375" style="25" customWidth="1"/>
    <col min="18" max="18" width="4.8515625" style="25" customWidth="1"/>
    <col min="19" max="19" width="3.28125" style="25" customWidth="1"/>
    <col min="20" max="20" width="4.140625" style="25" customWidth="1"/>
    <col min="21" max="22" width="5.7109375" style="25" customWidth="1"/>
    <col min="23" max="23" width="3.7109375" style="25" customWidth="1"/>
    <col min="24" max="25" width="3.57421875" style="25" customWidth="1"/>
    <col min="26" max="26" width="4.57421875" style="25" customWidth="1"/>
    <col min="27" max="27" width="4.28125" style="25" customWidth="1"/>
    <col min="28" max="16384" width="9.140625" style="26" customWidth="1"/>
  </cols>
  <sheetData>
    <row r="2" spans="2:27" ht="11.25">
      <c r="B2" s="25" t="s">
        <v>88</v>
      </c>
      <c r="C2" s="25" t="s">
        <v>89</v>
      </c>
      <c r="D2" s="25" t="s">
        <v>90</v>
      </c>
      <c r="E2" s="25" t="s">
        <v>87</v>
      </c>
      <c r="F2" s="25" t="s">
        <v>91</v>
      </c>
      <c r="G2" s="25" t="s">
        <v>92</v>
      </c>
      <c r="H2" s="25" t="s">
        <v>93</v>
      </c>
      <c r="I2" s="25" t="s">
        <v>94</v>
      </c>
      <c r="J2" s="25" t="s">
        <v>95</v>
      </c>
      <c r="K2" s="25" t="s">
        <v>96</v>
      </c>
      <c r="L2" s="25" t="s">
        <v>97</v>
      </c>
      <c r="M2" s="25" t="s">
        <v>98</v>
      </c>
      <c r="N2" s="25" t="s">
        <v>100</v>
      </c>
      <c r="O2" s="25" t="s">
        <v>86</v>
      </c>
      <c r="P2" s="25" t="s">
        <v>174</v>
      </c>
      <c r="Q2" s="25" t="s">
        <v>101</v>
      </c>
      <c r="R2" s="25" t="s">
        <v>102</v>
      </c>
      <c r="S2" s="25" t="s">
        <v>103</v>
      </c>
      <c r="T2" s="25" t="s">
        <v>104</v>
      </c>
      <c r="U2" s="25" t="s">
        <v>105</v>
      </c>
      <c r="V2" s="25" t="s">
        <v>106</v>
      </c>
      <c r="W2" s="25" t="s">
        <v>107</v>
      </c>
      <c r="X2" s="25" t="s">
        <v>108</v>
      </c>
      <c r="Y2" s="25" t="s">
        <v>109</v>
      </c>
      <c r="Z2" s="25" t="s">
        <v>110</v>
      </c>
      <c r="AA2" s="25" t="s">
        <v>111</v>
      </c>
    </row>
    <row r="3" spans="1:27" ht="11.25">
      <c r="A3" s="43" t="s">
        <v>128</v>
      </c>
      <c r="B3" s="41"/>
      <c r="C3" s="41"/>
      <c r="D3" s="41"/>
      <c r="E3" s="41">
        <v>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>
        <v>1</v>
      </c>
      <c r="Y3" s="41"/>
      <c r="Z3" s="41"/>
      <c r="AA3" s="41"/>
    </row>
    <row r="4" spans="1:27" ht="11.25">
      <c r="A4" s="44" t="s">
        <v>129</v>
      </c>
      <c r="B4" s="63"/>
      <c r="C4" s="63"/>
      <c r="D4" s="63"/>
      <c r="E4" s="63"/>
      <c r="F4" s="63"/>
      <c r="G4" s="63">
        <v>1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ht="11.25">
      <c r="A5" s="45" t="s">
        <v>130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1.25">
      <c r="A6" s="43" t="s">
        <v>131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11.25">
      <c r="A7" s="44" t="s">
        <v>132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ht="11.25">
      <c r="A8" s="44" t="s">
        <v>133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ht="11.25">
      <c r="A9" s="45" t="s">
        <v>130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</row>
    <row r="10" spans="1:27" ht="11.25">
      <c r="A10" s="43" t="s">
        <v>134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1.25">
      <c r="A11" s="43" t="s">
        <v>135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1.25">
      <c r="A12" s="44" t="s">
        <v>136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ht="11.25">
      <c r="A13" s="45" t="s">
        <v>171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</row>
    <row r="14" spans="1:27" ht="11.25">
      <c r="A14" s="43" t="s">
        <v>137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1.25">
      <c r="A15" s="45" t="s">
        <v>172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7" ht="11.25">
      <c r="A16" s="44" t="s">
        <v>138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ht="11.25">
      <c r="A17" s="43" t="s">
        <v>139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1.25">
      <c r="A18" s="44" t="s">
        <v>140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ht="11.25">
      <c r="A19" s="44" t="s">
        <v>141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ht="11.25">
      <c r="A20" s="43" t="s">
        <v>142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1.25">
      <c r="A21" s="44" t="s">
        <v>143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ht="11.25">
      <c r="A22" s="43" t="s">
        <v>144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1.25">
      <c r="A23" s="45" t="s">
        <v>79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1.25">
      <c r="A24" s="44" t="s">
        <v>145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ht="11.25">
      <c r="A25" s="43" t="s">
        <v>146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1.25">
      <c r="A26" s="44" t="s">
        <v>147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ht="11.25">
      <c r="A27" s="44" t="s">
        <v>148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ht="11.25">
      <c r="A28" s="45" t="s">
        <v>80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 ht="11.25">
      <c r="A29" s="43" t="s">
        <v>149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1.25">
      <c r="A30" s="43" t="s">
        <v>150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1.25">
      <c r="A31" s="45" t="s">
        <v>81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spans="1:27" ht="11.25">
      <c r="A32" s="44" t="s">
        <v>151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ht="11.25">
      <c r="A33" s="44" t="s">
        <v>152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ht="11.25">
      <c r="A34" s="43" t="s">
        <v>153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1.25">
      <c r="A35" s="43" t="s">
        <v>129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1.25">
      <c r="A36" s="46" t="s">
        <v>154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ht="11.25">
      <c r="A37" s="47" t="s">
        <v>82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</row>
    <row r="38" spans="1:27" ht="11.25">
      <c r="A38" s="47" t="s">
        <v>169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7" ht="11.25">
      <c r="A39" s="48" t="s">
        <v>155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1.25">
      <c r="A40" s="46" t="s">
        <v>156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ht="11.25">
      <c r="A41" s="47" t="s">
        <v>170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1:27" ht="11.25">
      <c r="A42" s="47" t="s">
        <v>83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</row>
    <row r="43" spans="1:27" ht="11.25">
      <c r="A43" s="48" t="s">
        <v>133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11.25">
      <c r="A44" s="46" t="s">
        <v>157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ht="11.25">
      <c r="A45" s="48" t="s">
        <v>158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1.25">
      <c r="A46" s="46" t="s">
        <v>84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ht="11.25">
      <c r="A47" s="46" t="s">
        <v>159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ht="11.25">
      <c r="A48" s="47" t="s">
        <v>85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ht="11.25">
      <c r="A49" s="48" t="s">
        <v>160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1.25">
      <c r="A50" s="48" t="s">
        <v>161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1.25">
      <c r="A51" s="46" t="s">
        <v>162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1.25">
      <c r="A52" s="48" t="s">
        <v>163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1.25">
      <c r="A53" s="46" t="s">
        <v>142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1.25">
      <c r="A54" s="48" t="s">
        <v>164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8" ht="11.25">
      <c r="A55" s="46" t="s">
        <v>165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</row>
    <row r="56" spans="1:27" ht="11.25">
      <c r="A56" s="48" t="s">
        <v>166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11.25">
      <c r="A57" s="46" t="s">
        <v>144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ht="11.25">
      <c r="A58" s="48" t="s">
        <v>167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11.25">
      <c r="A59" s="46" t="s">
        <v>168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ht="11.25">
      <c r="A60" s="48" t="s">
        <v>148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1.25">
      <c r="A61" s="47" t="s">
        <v>112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  <row r="63" spans="1:27" ht="11.25">
      <c r="A63" s="42" t="s">
        <v>113</v>
      </c>
      <c r="B63" s="27">
        <f>SUM(B3+B4+B6+B7+B8+B10+B11+B12+B14+B16+B17+B18+B19+B20+B21+B22+B24+B25+B26+B27+B29+B30+B32+B33+B34+B35+B36+B39+B40+B43+B44+B45+B46+B47+B49+B50+B51+B52+B53+B54+B55+B56+B57+B58+B59+B60)</f>
        <v>0</v>
      </c>
      <c r="C63" s="27">
        <f aca="true" t="shared" si="0" ref="C63:AA63">SUM(C3+C4+C6+C7+C8+C10+C11+C12+C14+C16+C17+C18+C19+C20+C21+C22+C24+C25+C26+C27+C29+C30+C32+C33+C34+C35+C36+C39+C40+C43+C44+C45+C46+C47+C49+C50+C51+C52+C53+C54+C55+C56+C57+C58+C59+C60)</f>
        <v>0</v>
      </c>
      <c r="D63" s="27">
        <f t="shared" si="0"/>
        <v>0</v>
      </c>
      <c r="E63" s="27">
        <f t="shared" si="0"/>
        <v>1</v>
      </c>
      <c r="F63" s="27">
        <f t="shared" si="0"/>
        <v>0</v>
      </c>
      <c r="G63" s="27">
        <f t="shared" si="0"/>
        <v>1</v>
      </c>
      <c r="H63" s="27">
        <f t="shared" si="0"/>
        <v>0</v>
      </c>
      <c r="I63" s="27">
        <f t="shared" si="0"/>
        <v>0</v>
      </c>
      <c r="J63" s="27">
        <f t="shared" si="0"/>
        <v>0</v>
      </c>
      <c r="K63" s="27">
        <f t="shared" si="0"/>
        <v>0</v>
      </c>
      <c r="L63" s="27">
        <f t="shared" si="0"/>
        <v>0</v>
      </c>
      <c r="M63" s="27">
        <f t="shared" si="0"/>
        <v>0</v>
      </c>
      <c r="N63" s="27">
        <f t="shared" si="0"/>
        <v>0</v>
      </c>
      <c r="O63" s="27">
        <f t="shared" si="0"/>
        <v>0</v>
      </c>
      <c r="P63" s="27">
        <f t="shared" si="0"/>
        <v>0</v>
      </c>
      <c r="Q63" s="27">
        <f t="shared" si="0"/>
        <v>0</v>
      </c>
      <c r="R63" s="27">
        <f t="shared" si="0"/>
        <v>0</v>
      </c>
      <c r="S63" s="27">
        <f t="shared" si="0"/>
        <v>0</v>
      </c>
      <c r="T63" s="27">
        <f t="shared" si="0"/>
        <v>0</v>
      </c>
      <c r="U63" s="27">
        <f t="shared" si="0"/>
        <v>0</v>
      </c>
      <c r="V63" s="27">
        <f t="shared" si="0"/>
        <v>0</v>
      </c>
      <c r="W63" s="27">
        <f t="shared" si="0"/>
        <v>0</v>
      </c>
      <c r="X63" s="27">
        <f t="shared" si="0"/>
        <v>1</v>
      </c>
      <c r="Y63" s="27">
        <f t="shared" si="0"/>
        <v>0</v>
      </c>
      <c r="Z63" s="27">
        <f t="shared" si="0"/>
        <v>0</v>
      </c>
      <c r="AA63" s="27">
        <f t="shared" si="0"/>
        <v>0</v>
      </c>
    </row>
    <row r="64" spans="1:27" ht="11.25">
      <c r="A64" s="42" t="s">
        <v>114</v>
      </c>
      <c r="B64" s="28">
        <f>SUM(B5,B9,B13,B15,B23,B28,B31,B38,B37,B41,B42,B48,B61)</f>
        <v>0</v>
      </c>
      <c r="C64" s="28">
        <f aca="true" t="shared" si="1" ref="C64:AA64">SUM(C5,C9,C13,C15,C23,C28,C31,C38,C37,C41,C42,C48,C61)</f>
        <v>0</v>
      </c>
      <c r="D64" s="28">
        <f t="shared" si="1"/>
        <v>0</v>
      </c>
      <c r="E64" s="28">
        <f t="shared" si="1"/>
        <v>0</v>
      </c>
      <c r="F64" s="28">
        <f t="shared" si="1"/>
        <v>0</v>
      </c>
      <c r="G64" s="28">
        <f t="shared" si="1"/>
        <v>0</v>
      </c>
      <c r="H64" s="28">
        <f t="shared" si="1"/>
        <v>0</v>
      </c>
      <c r="I64" s="28">
        <f t="shared" si="1"/>
        <v>0</v>
      </c>
      <c r="J64" s="28">
        <f t="shared" si="1"/>
        <v>0</v>
      </c>
      <c r="K64" s="28">
        <f t="shared" si="1"/>
        <v>0</v>
      </c>
      <c r="L64" s="28">
        <f t="shared" si="1"/>
        <v>0</v>
      </c>
      <c r="M64" s="28">
        <f t="shared" si="1"/>
        <v>0</v>
      </c>
      <c r="N64" s="28">
        <f t="shared" si="1"/>
        <v>0</v>
      </c>
      <c r="O64" s="28">
        <f t="shared" si="1"/>
        <v>0</v>
      </c>
      <c r="P64" s="28">
        <f t="shared" si="1"/>
        <v>0</v>
      </c>
      <c r="Q64" s="28">
        <f t="shared" si="1"/>
        <v>0</v>
      </c>
      <c r="R64" s="28">
        <f t="shared" si="1"/>
        <v>0</v>
      </c>
      <c r="S64" s="28">
        <f t="shared" si="1"/>
        <v>0</v>
      </c>
      <c r="T64" s="28">
        <f t="shared" si="1"/>
        <v>0</v>
      </c>
      <c r="U64" s="28">
        <f t="shared" si="1"/>
        <v>0</v>
      </c>
      <c r="V64" s="28">
        <f t="shared" si="1"/>
        <v>0</v>
      </c>
      <c r="W64" s="28">
        <f t="shared" si="1"/>
        <v>0</v>
      </c>
      <c r="X64" s="28">
        <f t="shared" si="1"/>
        <v>0</v>
      </c>
      <c r="Y64" s="28">
        <f t="shared" si="1"/>
        <v>0</v>
      </c>
      <c r="Z64" s="28">
        <f t="shared" si="1"/>
        <v>0</v>
      </c>
      <c r="AA64" s="28">
        <f t="shared" si="1"/>
        <v>0</v>
      </c>
    </row>
    <row r="66" spans="1:27" ht="12" thickBot="1">
      <c r="A66" s="42" t="s">
        <v>126</v>
      </c>
      <c r="B66" s="29">
        <f>SUM(B63)+B64</f>
        <v>0</v>
      </c>
      <c r="C66" s="29">
        <f aca="true" t="shared" si="2" ref="C66:AA66">SUM(C63)+C64</f>
        <v>0</v>
      </c>
      <c r="D66" s="29">
        <f t="shared" si="2"/>
        <v>0</v>
      </c>
      <c r="E66" s="29">
        <f t="shared" si="2"/>
        <v>1</v>
      </c>
      <c r="F66" s="29">
        <f t="shared" si="2"/>
        <v>0</v>
      </c>
      <c r="G66" s="29">
        <f t="shared" si="2"/>
        <v>1</v>
      </c>
      <c r="H66" s="29">
        <f t="shared" si="2"/>
        <v>0</v>
      </c>
      <c r="I66" s="29">
        <f t="shared" si="2"/>
        <v>0</v>
      </c>
      <c r="J66" s="29">
        <f t="shared" si="2"/>
        <v>0</v>
      </c>
      <c r="K66" s="29">
        <f t="shared" si="2"/>
        <v>0</v>
      </c>
      <c r="L66" s="29">
        <f t="shared" si="2"/>
        <v>0</v>
      </c>
      <c r="M66" s="29">
        <f t="shared" si="2"/>
        <v>0</v>
      </c>
      <c r="N66" s="29">
        <f t="shared" si="2"/>
        <v>0</v>
      </c>
      <c r="O66" s="29">
        <f t="shared" si="2"/>
        <v>0</v>
      </c>
      <c r="P66" s="29">
        <f t="shared" si="2"/>
        <v>0</v>
      </c>
      <c r="Q66" s="29">
        <f t="shared" si="2"/>
        <v>0</v>
      </c>
      <c r="R66" s="29">
        <f t="shared" si="2"/>
        <v>0</v>
      </c>
      <c r="S66" s="29">
        <f t="shared" si="2"/>
        <v>0</v>
      </c>
      <c r="T66" s="29">
        <f t="shared" si="2"/>
        <v>0</v>
      </c>
      <c r="U66" s="29">
        <f t="shared" si="2"/>
        <v>0</v>
      </c>
      <c r="V66" s="29">
        <f t="shared" si="2"/>
        <v>0</v>
      </c>
      <c r="W66" s="29">
        <f t="shared" si="2"/>
        <v>0</v>
      </c>
      <c r="X66" s="29">
        <f t="shared" si="2"/>
        <v>1</v>
      </c>
      <c r="Y66" s="29">
        <f t="shared" si="2"/>
        <v>0</v>
      </c>
      <c r="Z66" s="29">
        <f t="shared" si="2"/>
        <v>0</v>
      </c>
      <c r="AA66" s="29">
        <f t="shared" si="2"/>
        <v>0</v>
      </c>
    </row>
    <row r="67" spans="2:27" ht="12" thickTop="1">
      <c r="B67" s="25" t="s">
        <v>88</v>
      </c>
      <c r="C67" s="25" t="s">
        <v>89</v>
      </c>
      <c r="D67" s="25" t="s">
        <v>90</v>
      </c>
      <c r="E67" s="25" t="s">
        <v>87</v>
      </c>
      <c r="F67" s="25" t="s">
        <v>91</v>
      </c>
      <c r="G67" s="25" t="s">
        <v>92</v>
      </c>
      <c r="H67" s="25" t="s">
        <v>93</v>
      </c>
      <c r="I67" s="25" t="s">
        <v>94</v>
      </c>
      <c r="J67" s="25" t="s">
        <v>95</v>
      </c>
      <c r="K67" s="25" t="s">
        <v>96</v>
      </c>
      <c r="L67" s="25" t="s">
        <v>97</v>
      </c>
      <c r="M67" s="25" t="s">
        <v>98</v>
      </c>
      <c r="N67" s="25" t="s">
        <v>100</v>
      </c>
      <c r="O67" s="25" t="s">
        <v>86</v>
      </c>
      <c r="P67" s="25" t="s">
        <v>99</v>
      </c>
      <c r="Q67" s="25" t="s">
        <v>101</v>
      </c>
      <c r="R67" s="25" t="s">
        <v>102</v>
      </c>
      <c r="S67" s="25" t="s">
        <v>103</v>
      </c>
      <c r="T67" s="25" t="s">
        <v>104</v>
      </c>
      <c r="U67" s="25" t="s">
        <v>105</v>
      </c>
      <c r="V67" s="25" t="s">
        <v>106</v>
      </c>
      <c r="W67" s="25" t="s">
        <v>107</v>
      </c>
      <c r="X67" s="25" t="s">
        <v>108</v>
      </c>
      <c r="Y67" s="25" t="s">
        <v>109</v>
      </c>
      <c r="Z67" s="25" t="s">
        <v>110</v>
      </c>
      <c r="AA67" s="25" t="s">
        <v>111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4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15.421875" style="3" bestFit="1" customWidth="1"/>
    <col min="2" max="3" width="5.8515625" style="3" bestFit="1" customWidth="1"/>
    <col min="4" max="5" width="6.140625" style="3" bestFit="1" customWidth="1"/>
    <col min="6" max="7" width="6.00390625" style="3" bestFit="1" customWidth="1"/>
    <col min="8" max="9" width="5.7109375" style="3" bestFit="1" customWidth="1"/>
    <col min="10" max="10" width="6.00390625" style="3" bestFit="1" customWidth="1"/>
    <col min="11" max="11" width="5.57421875" style="3" bestFit="1" customWidth="1"/>
    <col min="12" max="12" width="5.8515625" style="3" bestFit="1" customWidth="1"/>
    <col min="13" max="13" width="5.57421875" style="3" bestFit="1" customWidth="1"/>
    <col min="14" max="14" width="5.421875" style="3" bestFit="1" customWidth="1"/>
    <col min="15" max="15" width="5.57421875" style="3" bestFit="1" customWidth="1"/>
    <col min="16" max="17" width="5.8515625" style="3" bestFit="1" customWidth="1"/>
    <col min="18" max="18" width="6.140625" style="3" bestFit="1" customWidth="1"/>
    <col min="19" max="19" width="5.57421875" style="3" bestFit="1" customWidth="1"/>
    <col min="20" max="20" width="5.8515625" style="3" bestFit="1" customWidth="1"/>
    <col min="21" max="23" width="6.00390625" style="3" bestFit="1" customWidth="1"/>
    <col min="24" max="24" width="5.7109375" style="3" bestFit="1" customWidth="1"/>
    <col min="25" max="27" width="6.00390625" style="3" bestFit="1" customWidth="1"/>
    <col min="28" max="28" width="5.7109375" style="3" bestFit="1" customWidth="1"/>
    <col min="29" max="29" width="5.421875" style="3" bestFit="1" customWidth="1"/>
    <col min="30" max="30" width="5.7109375" style="3" bestFit="1" customWidth="1"/>
    <col min="31" max="31" width="6.00390625" style="3" bestFit="1" customWidth="1"/>
    <col min="32" max="32" width="5.7109375" style="3" bestFit="1" customWidth="1"/>
    <col min="33" max="33" width="5.57421875" style="3" bestFit="1" customWidth="1"/>
    <col min="34" max="35" width="6.00390625" style="3" bestFit="1" customWidth="1"/>
    <col min="36" max="36" width="6.140625" style="3" bestFit="1" customWidth="1"/>
    <col min="37" max="37" width="6.00390625" style="3" bestFit="1" customWidth="1"/>
    <col min="38" max="38" width="5.8515625" style="3" bestFit="1" customWidth="1"/>
    <col min="39" max="39" width="5.7109375" style="3" bestFit="1" customWidth="1"/>
    <col min="40" max="40" width="6.140625" style="3" bestFit="1" customWidth="1"/>
    <col min="41" max="42" width="5.8515625" style="3" bestFit="1" customWidth="1"/>
    <col min="43" max="43" width="5.7109375" style="3" bestFit="1" customWidth="1"/>
    <col min="44" max="44" width="5.57421875" style="3" bestFit="1" customWidth="1"/>
    <col min="45" max="45" width="5.7109375" style="3" bestFit="1" customWidth="1"/>
    <col min="46" max="46" width="6.00390625" style="3" bestFit="1" customWidth="1"/>
    <col min="47" max="47" width="6.28125" style="3" bestFit="1" customWidth="1"/>
    <col min="48" max="59" width="9.140625" style="3" customWidth="1"/>
    <col min="60" max="60" width="10.140625" style="3" bestFit="1" customWidth="1"/>
    <col min="61" max="61" width="4.8515625" style="3" bestFit="1" customWidth="1"/>
    <col min="62" max="62" width="5.57421875" style="3" customWidth="1"/>
    <col min="63" max="64" width="5.00390625" style="3" bestFit="1" customWidth="1"/>
    <col min="65" max="68" width="4.57421875" style="3" bestFit="1" customWidth="1"/>
    <col min="69" max="69" width="4.8515625" style="3" bestFit="1" customWidth="1"/>
    <col min="70" max="74" width="4.57421875" style="3" bestFit="1" customWidth="1"/>
    <col min="75" max="76" width="4.7109375" style="3" bestFit="1" customWidth="1"/>
    <col min="77" max="78" width="4.57421875" style="3" bestFit="1" customWidth="1"/>
    <col min="79" max="79" width="4.7109375" style="3" bestFit="1" customWidth="1"/>
    <col min="80" max="80" width="4.8515625" style="3" bestFit="1" customWidth="1"/>
    <col min="81" max="83" width="4.57421875" style="3" bestFit="1" customWidth="1"/>
    <col min="84" max="86" width="4.8515625" style="3" bestFit="1" customWidth="1"/>
    <col min="87" max="87" width="3.8515625" style="3" bestFit="1" customWidth="1"/>
    <col min="88" max="88" width="4.28125" style="3" bestFit="1" customWidth="1"/>
    <col min="89" max="89" width="4.57421875" style="3" bestFit="1" customWidth="1"/>
    <col min="90" max="90" width="4.140625" style="3" bestFit="1" customWidth="1"/>
    <col min="91" max="91" width="4.57421875" style="3" bestFit="1" customWidth="1"/>
    <col min="92" max="92" width="4.421875" style="3" bestFit="1" customWidth="1"/>
    <col min="93" max="94" width="4.8515625" style="3" bestFit="1" customWidth="1"/>
    <col min="95" max="95" width="4.28125" style="3" bestFit="1" customWidth="1"/>
    <col min="96" max="96" width="4.140625" style="3" bestFit="1" customWidth="1"/>
    <col min="97" max="97" width="4.7109375" style="3" bestFit="1" customWidth="1"/>
    <col min="98" max="98" width="4.57421875" style="3" bestFit="1" customWidth="1"/>
    <col min="99" max="99" width="5.00390625" style="3" bestFit="1" customWidth="1"/>
    <col min="100" max="100" width="4.7109375" style="3" bestFit="1" customWidth="1"/>
    <col min="101" max="101" width="4.00390625" style="3" bestFit="1" customWidth="1"/>
    <col min="102" max="102" width="4.57421875" style="3" bestFit="1" customWidth="1"/>
    <col min="103" max="103" width="4.421875" style="3" bestFit="1" customWidth="1"/>
    <col min="104" max="104" width="4.57421875" style="3" bestFit="1" customWidth="1"/>
    <col min="105" max="105" width="4.8515625" style="3" bestFit="1" customWidth="1"/>
    <col min="106" max="106" width="4.421875" style="3" bestFit="1" customWidth="1"/>
    <col min="107" max="16384" width="9.140625" style="3" customWidth="1"/>
  </cols>
  <sheetData>
    <row r="1" spans="1:47" ht="11.25">
      <c r="A1" s="69" t="s">
        <v>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106" ht="12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</row>
    <row r="3" spans="1:47" s="50" customFormat="1" ht="11.25">
      <c r="A3" s="67" t="s">
        <v>74</v>
      </c>
      <c r="B3" s="53">
        <v>36750</v>
      </c>
      <c r="C3" s="54">
        <v>36757</v>
      </c>
      <c r="D3" s="53">
        <v>36764</v>
      </c>
      <c r="E3" s="55">
        <v>36766</v>
      </c>
      <c r="F3" s="53">
        <v>36771</v>
      </c>
      <c r="G3" s="55">
        <v>36778</v>
      </c>
      <c r="H3" s="56">
        <v>36781</v>
      </c>
      <c r="I3" s="55">
        <v>36785</v>
      </c>
      <c r="J3" s="53">
        <v>36792</v>
      </c>
      <c r="K3" s="54">
        <v>36800</v>
      </c>
      <c r="L3" s="53">
        <v>36807</v>
      </c>
      <c r="M3" s="54">
        <v>36813</v>
      </c>
      <c r="N3" s="53">
        <v>36816</v>
      </c>
      <c r="O3" s="54">
        <v>36820</v>
      </c>
      <c r="P3" s="53">
        <v>36823</v>
      </c>
      <c r="Q3" s="54">
        <v>36827</v>
      </c>
      <c r="R3" s="53">
        <v>36834</v>
      </c>
      <c r="S3" s="54">
        <v>36841</v>
      </c>
      <c r="T3" s="53">
        <v>36848</v>
      </c>
      <c r="U3" s="54">
        <v>36855</v>
      </c>
      <c r="V3" s="53">
        <v>36862</v>
      </c>
      <c r="W3" s="54">
        <v>36869</v>
      </c>
      <c r="X3" s="53">
        <v>36876</v>
      </c>
      <c r="Y3" s="54">
        <v>36883</v>
      </c>
      <c r="Z3" s="53">
        <v>36886</v>
      </c>
      <c r="AA3" s="54">
        <v>36890</v>
      </c>
      <c r="AB3" s="53">
        <v>36893</v>
      </c>
      <c r="AC3" s="54">
        <v>36904</v>
      </c>
      <c r="AD3" s="53">
        <v>36911</v>
      </c>
      <c r="AE3" s="54">
        <v>36925</v>
      </c>
      <c r="AF3" s="53">
        <v>36932</v>
      </c>
      <c r="AG3" s="54">
        <v>36939</v>
      </c>
      <c r="AH3" s="53">
        <v>36942</v>
      </c>
      <c r="AI3" s="54">
        <v>36946</v>
      </c>
      <c r="AJ3" s="53">
        <v>36953</v>
      </c>
      <c r="AK3" s="54">
        <v>36957</v>
      </c>
      <c r="AL3" s="53">
        <v>36960</v>
      </c>
      <c r="AM3" s="54">
        <v>36967</v>
      </c>
      <c r="AN3" s="53">
        <v>36974</v>
      </c>
      <c r="AO3" s="54">
        <v>36981</v>
      </c>
      <c r="AP3" s="53">
        <v>36988</v>
      </c>
      <c r="AQ3" s="54">
        <v>36995</v>
      </c>
      <c r="AR3" s="53">
        <v>36998</v>
      </c>
      <c r="AS3" s="54">
        <v>37002</v>
      </c>
      <c r="AT3" s="53">
        <v>37009</v>
      </c>
      <c r="AU3" s="57">
        <v>37017</v>
      </c>
    </row>
    <row r="4" spans="1:47" ht="12" thickBot="1">
      <c r="A4" s="68" t="s">
        <v>75</v>
      </c>
      <c r="B4" s="58">
        <f>Results!$E$11</f>
        <v>3</v>
      </c>
      <c r="C4" s="58">
        <v>3</v>
      </c>
      <c r="D4" s="58">
        <f>Results!$E$14</f>
        <v>0</v>
      </c>
      <c r="E4" s="58">
        <f>Results!$E$15</f>
        <v>0</v>
      </c>
      <c r="F4" s="58">
        <f>Results!$E$20</f>
        <v>0</v>
      </c>
      <c r="G4" s="58">
        <f>Results!$E$22</f>
        <v>0</v>
      </c>
      <c r="H4" s="58">
        <f>Results!$E$23</f>
        <v>0</v>
      </c>
      <c r="I4" s="58">
        <f>Results!$E$24</f>
        <v>0</v>
      </c>
      <c r="J4" s="58">
        <f>Results!$E$26</f>
        <v>0</v>
      </c>
      <c r="K4" s="58">
        <f>Results!$E$30</f>
        <v>0</v>
      </c>
      <c r="L4" s="58">
        <f>Results!$E$31</f>
        <v>0</v>
      </c>
      <c r="M4" s="58">
        <f>Results!$E$32</f>
        <v>0</v>
      </c>
      <c r="N4" s="58">
        <f>Results!$E$33</f>
        <v>0</v>
      </c>
      <c r="O4" s="58">
        <f>Results!$E$34</f>
        <v>0</v>
      </c>
      <c r="P4" s="58">
        <f>Results!$E$35</f>
        <v>0</v>
      </c>
      <c r="Q4" s="58">
        <f>Results!$E$36</f>
        <v>0</v>
      </c>
      <c r="R4" s="58">
        <f>Results!$E$40</f>
        <v>0</v>
      </c>
      <c r="S4" s="58">
        <f>Results!$E$41</f>
        <v>0</v>
      </c>
      <c r="T4" s="58">
        <f>Results!$E$42</f>
        <v>0</v>
      </c>
      <c r="U4" s="58">
        <f>Results!$E$43</f>
        <v>0</v>
      </c>
      <c r="V4" s="58">
        <f>Results!$E$47</f>
        <v>0</v>
      </c>
      <c r="W4" s="58">
        <f>Results!$E$48</f>
        <v>0</v>
      </c>
      <c r="X4" s="58">
        <f>Results!$E$50</f>
        <v>0</v>
      </c>
      <c r="Y4" s="58">
        <f>Results!$E$51</f>
        <v>0</v>
      </c>
      <c r="Z4" s="58">
        <f>Results!$E$52</f>
        <v>0</v>
      </c>
      <c r="AA4" s="58">
        <f>Results!$E$53</f>
        <v>0</v>
      </c>
      <c r="AB4" s="58">
        <f>Results!$I$11</f>
        <v>0</v>
      </c>
      <c r="AC4" s="58">
        <f>Results!$I$14</f>
        <v>0</v>
      </c>
      <c r="AD4" s="58">
        <f>Results!$I$15</f>
        <v>0</v>
      </c>
      <c r="AE4" s="58">
        <f>Results!$I$20</f>
        <v>0</v>
      </c>
      <c r="AF4" s="58">
        <f>Results!$I$21</f>
        <v>0</v>
      </c>
      <c r="AG4" s="58">
        <f>Results!$I$22</f>
        <v>0</v>
      </c>
      <c r="AH4" s="58">
        <f>Results!$I$23</f>
        <v>0</v>
      </c>
      <c r="AI4" s="58">
        <f>Results!$I$24</f>
        <v>0</v>
      </c>
      <c r="AJ4" s="58">
        <f>Results!$I$30</f>
        <v>0</v>
      </c>
      <c r="AK4" s="58">
        <f>Results!$I$31</f>
        <v>0</v>
      </c>
      <c r="AL4" s="58">
        <f>Results!$I$32</f>
        <v>0</v>
      </c>
      <c r="AM4" s="58">
        <f>Results!$I$33</f>
        <v>0</v>
      </c>
      <c r="AN4" s="58">
        <f>Results!$I$34</f>
        <v>0</v>
      </c>
      <c r="AO4" s="58">
        <f>Results!$I$35</f>
        <v>0</v>
      </c>
      <c r="AP4" s="58">
        <f>Results!$I$40</f>
        <v>0</v>
      </c>
      <c r="AQ4" s="58">
        <f>Results!$I$41</f>
        <v>0</v>
      </c>
      <c r="AR4" s="58">
        <f>Results!$I$42</f>
        <v>0</v>
      </c>
      <c r="AS4" s="58">
        <f>Results!$I$43</f>
        <v>0</v>
      </c>
      <c r="AT4" s="58">
        <f>Results!$I$44</f>
        <v>0</v>
      </c>
      <c r="AU4" s="59">
        <f>Results!$I$47</f>
        <v>0</v>
      </c>
    </row>
    <row r="5" spans="1:47" ht="11.2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</row>
    <row r="6" spans="1:47" s="50" customFormat="1" ht="11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11.25">
      <c r="A7" s="69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2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1.25">
      <c r="A9" s="67" t="s">
        <v>74</v>
      </c>
      <c r="B9" s="53">
        <v>36750</v>
      </c>
      <c r="C9" s="54">
        <v>36757</v>
      </c>
      <c r="D9" s="53">
        <v>36764</v>
      </c>
      <c r="E9" s="55">
        <v>36766</v>
      </c>
      <c r="F9" s="53">
        <v>36771</v>
      </c>
      <c r="G9" s="55">
        <v>36778</v>
      </c>
      <c r="H9" s="56">
        <v>36781</v>
      </c>
      <c r="I9" s="55">
        <v>36785</v>
      </c>
      <c r="J9" s="53">
        <v>36792</v>
      </c>
      <c r="K9" s="54">
        <v>36800</v>
      </c>
      <c r="L9" s="53">
        <v>36807</v>
      </c>
      <c r="M9" s="54">
        <v>36813</v>
      </c>
      <c r="N9" s="53">
        <v>36816</v>
      </c>
      <c r="O9" s="54">
        <v>36820</v>
      </c>
      <c r="P9" s="53">
        <v>36823</v>
      </c>
      <c r="Q9" s="54">
        <v>36827</v>
      </c>
      <c r="R9" s="53">
        <v>36834</v>
      </c>
      <c r="S9" s="54">
        <v>36841</v>
      </c>
      <c r="T9" s="53">
        <v>36848</v>
      </c>
      <c r="U9" s="54">
        <v>36855</v>
      </c>
      <c r="V9" s="53">
        <v>36862</v>
      </c>
      <c r="W9" s="54">
        <v>36869</v>
      </c>
      <c r="X9" s="53">
        <v>36876</v>
      </c>
      <c r="Y9" s="54">
        <v>36883</v>
      </c>
      <c r="Z9" s="53">
        <v>36886</v>
      </c>
      <c r="AA9" s="54">
        <v>36890</v>
      </c>
      <c r="AB9" s="53">
        <v>36893</v>
      </c>
      <c r="AC9" s="54">
        <v>36904</v>
      </c>
      <c r="AD9" s="53">
        <v>36911</v>
      </c>
      <c r="AE9" s="54">
        <v>36925</v>
      </c>
      <c r="AF9" s="53">
        <v>36932</v>
      </c>
      <c r="AG9" s="54">
        <v>36939</v>
      </c>
      <c r="AH9" s="53">
        <v>36942</v>
      </c>
      <c r="AI9" s="54">
        <v>36946</v>
      </c>
      <c r="AJ9" s="53">
        <v>36953</v>
      </c>
      <c r="AK9" s="54">
        <v>36957</v>
      </c>
      <c r="AL9" s="53">
        <v>36960</v>
      </c>
      <c r="AM9" s="54">
        <v>36967</v>
      </c>
      <c r="AN9" s="53">
        <v>36974</v>
      </c>
      <c r="AO9" s="54">
        <v>36981</v>
      </c>
      <c r="AP9" s="53">
        <v>36988</v>
      </c>
      <c r="AQ9" s="54">
        <v>36995</v>
      </c>
      <c r="AR9" s="53">
        <v>36998</v>
      </c>
      <c r="AS9" s="54">
        <v>37002</v>
      </c>
      <c r="AT9" s="53">
        <v>37009</v>
      </c>
      <c r="AU9" s="57">
        <v>37017</v>
      </c>
    </row>
    <row r="10" spans="1:47" ht="12" thickBot="1">
      <c r="A10" s="68" t="s">
        <v>77</v>
      </c>
      <c r="B10" s="58">
        <f>B4</f>
        <v>3</v>
      </c>
      <c r="C10" s="58">
        <f>SUM($B$4:C4)</f>
        <v>6</v>
      </c>
      <c r="D10" s="58">
        <f>SUM($B$4:D4)</f>
        <v>6</v>
      </c>
      <c r="E10" s="58">
        <f>SUM($B$4:E4)</f>
        <v>6</v>
      </c>
      <c r="F10" s="58">
        <f>SUM($B$4:F4)</f>
        <v>6</v>
      </c>
      <c r="G10" s="58">
        <f>SUM($B$4:G4)</f>
        <v>6</v>
      </c>
      <c r="H10" s="58">
        <f>SUM($B$4:H4)</f>
        <v>6</v>
      </c>
      <c r="I10" s="58">
        <f>SUM($B$4:I4)</f>
        <v>6</v>
      </c>
      <c r="J10" s="58">
        <f>SUM($B$4:J4)</f>
        <v>6</v>
      </c>
      <c r="K10" s="58">
        <f>SUM($B$4:K4)</f>
        <v>6</v>
      </c>
      <c r="L10" s="58">
        <f>SUM($B$4:L4)</f>
        <v>6</v>
      </c>
      <c r="M10" s="58">
        <f>SUM($B$4:M4)</f>
        <v>6</v>
      </c>
      <c r="N10" s="58">
        <f>SUM($B$4:N4)</f>
        <v>6</v>
      </c>
      <c r="O10" s="58">
        <f>SUM($B$4:O4)</f>
        <v>6</v>
      </c>
      <c r="P10" s="58">
        <f>SUM($B$4:P4)</f>
        <v>6</v>
      </c>
      <c r="Q10" s="58">
        <f>SUM($B$4:Q4)</f>
        <v>6</v>
      </c>
      <c r="R10" s="58">
        <f>SUM($B$4:R4)</f>
        <v>6</v>
      </c>
      <c r="S10" s="58">
        <f>SUM($B$4:S4)</f>
        <v>6</v>
      </c>
      <c r="T10" s="58">
        <f>SUM($B$4:T4)</f>
        <v>6</v>
      </c>
      <c r="U10" s="58">
        <f>SUM($B$4:U4)</f>
        <v>6</v>
      </c>
      <c r="V10" s="58">
        <f>SUM($B$4:V4)</f>
        <v>6</v>
      </c>
      <c r="W10" s="58">
        <f>SUM($B$4:W4)</f>
        <v>6</v>
      </c>
      <c r="X10" s="58">
        <f>SUM($B$4:X4)</f>
        <v>6</v>
      </c>
      <c r="Y10" s="58">
        <f>SUM($B$4:Y4)</f>
        <v>6</v>
      </c>
      <c r="Z10" s="58">
        <f>SUM($B$4:Z4)</f>
        <v>6</v>
      </c>
      <c r="AA10" s="58">
        <f>SUM($B$4:AA4)</f>
        <v>6</v>
      </c>
      <c r="AB10" s="58">
        <f>SUM($B$4:AB4)</f>
        <v>6</v>
      </c>
      <c r="AC10" s="58">
        <f>SUM($B$4:AC4)</f>
        <v>6</v>
      </c>
      <c r="AD10" s="58">
        <f>SUM($B$4:AD4)</f>
        <v>6</v>
      </c>
      <c r="AE10" s="58">
        <f>SUM($B$4:AE4)</f>
        <v>6</v>
      </c>
      <c r="AF10" s="58">
        <f>SUM($B$4:AF4)</f>
        <v>6</v>
      </c>
      <c r="AG10" s="58">
        <f>SUM($B$4:AG4)</f>
        <v>6</v>
      </c>
      <c r="AH10" s="58">
        <f>SUM($B$4:AH4)</f>
        <v>6</v>
      </c>
      <c r="AI10" s="58">
        <f>SUM($B$4:AI4)</f>
        <v>6</v>
      </c>
      <c r="AJ10" s="58">
        <f>SUM($B$4:AJ4)</f>
        <v>6</v>
      </c>
      <c r="AK10" s="58">
        <f>SUM($B$4:AK4)</f>
        <v>6</v>
      </c>
      <c r="AL10" s="58">
        <f>SUM($B$4:AL4)</f>
        <v>6</v>
      </c>
      <c r="AM10" s="58">
        <f>SUM($B$4:AM4)</f>
        <v>6</v>
      </c>
      <c r="AN10" s="58">
        <f>SUM($B$4:AN4)</f>
        <v>6</v>
      </c>
      <c r="AO10" s="58">
        <f>SUM($B$4:AO4)</f>
        <v>6</v>
      </c>
      <c r="AP10" s="58">
        <f>SUM($B$4:AP4)</f>
        <v>6</v>
      </c>
      <c r="AQ10" s="58">
        <f>SUM($B$4:AQ4)</f>
        <v>6</v>
      </c>
      <c r="AR10" s="58">
        <f>SUM($B$4:AR4)</f>
        <v>6</v>
      </c>
      <c r="AS10" s="58">
        <f>SUM($B$4:AS4)</f>
        <v>6</v>
      </c>
      <c r="AT10" s="58">
        <f>SUM($B$4:AT4)</f>
        <v>6</v>
      </c>
      <c r="AU10" s="58">
        <f>SUM($B$4:AU4)</f>
        <v>6</v>
      </c>
    </row>
    <row r="14" spans="1:24" ht="11.25">
      <c r="A14" s="5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9:G17"/>
  <sheetViews>
    <sheetView workbookViewId="0" topLeftCell="A1">
      <selection activeCell="C24" sqref="C24"/>
    </sheetView>
  </sheetViews>
  <sheetFormatPr defaultColWidth="9.140625" defaultRowHeight="12.75"/>
  <cols>
    <col min="1" max="2" width="12.28125" style="24" bestFit="1" customWidth="1"/>
    <col min="3" max="3" width="9.00390625" style="24" customWidth="1"/>
    <col min="4" max="4" width="3.140625" style="24" customWidth="1"/>
    <col min="5" max="5" width="12.28125" style="24" bestFit="1" customWidth="1"/>
    <col min="6" max="6" width="54.7109375" style="24" bestFit="1" customWidth="1"/>
    <col min="7" max="7" width="3.7109375" style="24" customWidth="1"/>
    <col min="8" max="16384" width="9.140625" style="24" customWidth="1"/>
  </cols>
  <sheetData>
    <row r="8" ht="12" thickBot="1"/>
    <row r="9" spans="4:7" ht="15.75" customHeight="1" thickTop="1">
      <c r="D9" s="33"/>
      <c r="E9" s="34"/>
      <c r="F9" s="34"/>
      <c r="G9" s="35"/>
    </row>
    <row r="10" spans="4:7" ht="11.25">
      <c r="D10" s="36"/>
      <c r="E10" s="30" t="s">
        <v>118</v>
      </c>
      <c r="F10" s="30" t="s">
        <v>119</v>
      </c>
      <c r="G10" s="40"/>
    </row>
    <row r="11" spans="4:7" ht="11.25">
      <c r="D11" s="36"/>
      <c r="E11" s="31"/>
      <c r="F11" s="31"/>
      <c r="G11" s="40"/>
    </row>
    <row r="12" spans="4:7" ht="11.25">
      <c r="D12" s="36"/>
      <c r="E12" s="32" t="s">
        <v>117</v>
      </c>
      <c r="F12" s="31" t="s">
        <v>122</v>
      </c>
      <c r="G12" s="40"/>
    </row>
    <row r="13" spans="4:7" ht="11.25">
      <c r="D13" s="36"/>
      <c r="E13" s="32" t="s">
        <v>115</v>
      </c>
      <c r="F13" s="31" t="s">
        <v>123</v>
      </c>
      <c r="G13" s="40"/>
    </row>
    <row r="14" spans="4:7" ht="11.25">
      <c r="D14" s="36"/>
      <c r="E14" s="32" t="s">
        <v>116</v>
      </c>
      <c r="F14" s="31" t="s">
        <v>124</v>
      </c>
      <c r="G14" s="40"/>
    </row>
    <row r="15" spans="4:7" ht="11.25">
      <c r="D15" s="36"/>
      <c r="E15" s="32" t="s">
        <v>120</v>
      </c>
      <c r="F15" s="31" t="s">
        <v>125</v>
      </c>
      <c r="G15" s="40"/>
    </row>
    <row r="16" spans="4:7" ht="11.25">
      <c r="D16" s="36"/>
      <c r="E16" s="32" t="s">
        <v>121</v>
      </c>
      <c r="F16" s="31" t="s">
        <v>127</v>
      </c>
      <c r="G16" s="40"/>
    </row>
    <row r="17" spans="4:7" ht="12" thickBot="1">
      <c r="D17" s="37"/>
      <c r="E17" s="38"/>
      <c r="F17" s="38"/>
      <c r="G17" s="39"/>
    </row>
    <row r="18" ht="15" customHeight="1" thickTop="1"/>
  </sheetData>
  <hyperlinks>
    <hyperlink ref="E12" r:id="rId1" display="http://www.display.co.uk/watford/bsad.html"/>
    <hyperlink ref="E13" r:id="rId2" display="http://www.watfordfc.com/news.html"/>
    <hyperlink ref="E14" r:id="rId3" display="http://news.bbc.co.uk/sport/hi/english/football/teams/w/watford/default.stm"/>
    <hyperlink ref="E16" r:id="rId4" display="http://www.football365.com/homeground/watford/"/>
    <hyperlink ref="E15" r:id="rId5" display="http://cyki.ismgames.com/"/>
  </hyperlinks>
  <printOptions/>
  <pageMargins left="0.75" right="0.75" top="1" bottom="1" header="0.5" footer="0.5"/>
  <pageSetup orientation="portrait" paperSize="9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 Syncordia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vietnam</cp:lastModifiedBy>
  <cp:lastPrinted>2000-08-16T12:06:23Z</cp:lastPrinted>
  <dcterms:created xsi:type="dcterms:W3CDTF">2000-07-31T12:45:44Z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